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b00593\Downloads\"/>
    </mc:Choice>
  </mc:AlternateContent>
  <xr:revisionPtr revIDLastSave="0" documentId="13_ncr:1_{91B8EEFB-F3DD-4594-AA89-7EDD470177CA}" xr6:coauthVersionLast="47" xr6:coauthVersionMax="47" xr10:uidLastSave="{00000000-0000-0000-0000-000000000000}"/>
  <bookViews>
    <workbookView xWindow="-120" yWindow="-120" windowWidth="29040" windowHeight="15720" xr2:uid="{00000000-000D-0000-FFFF-FFFF00000000}"/>
  </bookViews>
  <sheets>
    <sheet name="提出時チェックリスト" sheetId="2" r:id="rId1"/>
    <sheet name="様式8" sheetId="18" r:id="rId2"/>
    <sheet name="様式9" sheetId="14" r:id="rId3"/>
    <sheet name="様式10" sheetId="24" r:id="rId4"/>
    <sheet name="様式11" sheetId="22" r:id="rId5"/>
    <sheet name="旅費内訳書" sheetId="12" r:id="rId6"/>
    <sheet name="【必須】年報掲載用原稿" sheetId="27" r:id="rId7"/>
    <sheet name="【テーマ指定助成】人件費内訳書" sheetId="20" r:id="rId8"/>
  </sheets>
  <definedNames>
    <definedName name="_xlnm._FilterDatabase" localSheetId="4" hidden="1">様式11!$A$5:$H$38</definedName>
    <definedName name="_xlnm._FilterDatabase" localSheetId="5" hidden="1">旅費内訳書!$A$3:$I$20</definedName>
    <definedName name="_xlnm.Print_Area" localSheetId="7">【テーマ指定助成】人件費内訳書!$A$1:$I$417</definedName>
    <definedName name="_xlnm.Print_Area" localSheetId="6">【必須】年報掲載用原稿!$A$1:$C$6</definedName>
    <definedName name="_xlnm.Print_Area" localSheetId="0">提出時チェックリスト!$A$1:$C$29</definedName>
    <definedName name="_xlnm.Print_Area" localSheetId="3">様式10!$C$1:$L$39</definedName>
    <definedName name="_xlnm.Print_Area" localSheetId="4">様式11!$A$1:$H$125</definedName>
    <definedName name="_xlnm.Print_Area" localSheetId="1">様式8!$A$1:$C$26</definedName>
    <definedName name="_xlnm.Print_Area" localSheetId="2">様式9!$A$1:$C$68</definedName>
    <definedName name="_xlnm.Print_Area" localSheetId="5">旅費内訳書!$A$1:$I$101</definedName>
    <definedName name="_xlnm.Print_Titles" localSheetId="7">【テーマ指定助成】人件費内訳書!$16:$17</definedName>
    <definedName name="_xlnm.Print_Titles" localSheetId="4">様式11!$1:$5</definedName>
    <definedName name="_xlnm.Print_Titles" localSheetId="2">様式9!$1:$2</definedName>
    <definedName name="_xlnm.Print_Titles" localSheetId="5">旅費内訳書!$3:$3</definedName>
    <definedName name="チェックボックス名">#REF!</definedName>
    <definedName name="科目名">#REF!</definedName>
    <definedName name="決定前科目名">#REF!</definedName>
    <definedName name="決定前項目名">#REF!</definedName>
    <definedName name="分野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7" roundtripDataChecksum="4UeQR2hl40Ck62IBh3S6K/N//WDW8bC76RlGZJe9D1A="/>
    </ext>
  </extLst>
</workbook>
</file>

<file path=xl/calcChain.xml><?xml version="1.0" encoding="utf-8"?>
<calcChain xmlns="http://schemas.openxmlformats.org/spreadsheetml/2006/main">
  <c r="J6" i="22" l="1"/>
  <c r="J7" i="22" s="1"/>
  <c r="J8" i="22" s="1"/>
  <c r="J9" i="22" s="1"/>
  <c r="J10" i="22" s="1"/>
  <c r="J11" i="22" s="1"/>
  <c r="J12" i="22" s="1"/>
  <c r="J13" i="22" s="1"/>
  <c r="J14" i="22" s="1"/>
  <c r="J15" i="22" s="1"/>
  <c r="J16" i="22" s="1"/>
  <c r="J17" i="22" s="1"/>
  <c r="J18" i="22" s="1"/>
  <c r="J19" i="22" s="1"/>
  <c r="J20" i="22" s="1"/>
  <c r="J21" i="22" s="1"/>
  <c r="J22" i="22" s="1"/>
  <c r="J23" i="22" s="1"/>
  <c r="J24" i="22" s="1"/>
  <c r="J25" i="22" s="1"/>
  <c r="J26" i="22" s="1"/>
  <c r="J27" i="22" s="1"/>
  <c r="J28" i="22" s="1"/>
  <c r="J29" i="22" s="1"/>
  <c r="J30" i="22" s="1"/>
  <c r="J31" i="22" s="1"/>
  <c r="J32" i="22" s="1"/>
  <c r="J33" i="22" s="1"/>
  <c r="J34" i="22" s="1"/>
  <c r="J35" i="22" s="1"/>
  <c r="J36" i="22" s="1"/>
  <c r="J37" i="22" s="1"/>
  <c r="J38" i="22" s="1"/>
  <c r="J39" i="22" s="1"/>
  <c r="J40" i="22" s="1"/>
  <c r="J41" i="22" s="1"/>
  <c r="J42" i="22" s="1"/>
  <c r="J43" i="22" s="1"/>
  <c r="J44" i="22" s="1"/>
  <c r="J45" i="22" s="1"/>
  <c r="J46" i="22" s="1"/>
  <c r="J47" i="22" s="1"/>
  <c r="J48" i="22" s="1"/>
  <c r="J49" i="22" s="1"/>
  <c r="J50" i="22" s="1"/>
  <c r="J51" i="22" s="1"/>
  <c r="J52" i="22" s="1"/>
  <c r="J53" i="22" s="1"/>
  <c r="J54" i="22" s="1"/>
  <c r="J55" i="22" s="1"/>
  <c r="J56" i="22" s="1"/>
  <c r="J57" i="22" s="1"/>
  <c r="J58" i="22" s="1"/>
  <c r="J59" i="22" s="1"/>
  <c r="J60" i="22" s="1"/>
  <c r="J61" i="22" s="1"/>
  <c r="J62" i="22" s="1"/>
  <c r="J63" i="22" s="1"/>
  <c r="J64" i="22" s="1"/>
  <c r="J65" i="22" s="1"/>
  <c r="J66" i="22" s="1"/>
  <c r="J67" i="22" s="1"/>
  <c r="J68" i="22" s="1"/>
  <c r="J69" i="22" s="1"/>
  <c r="J70" i="22" s="1"/>
  <c r="J71" i="22" s="1"/>
  <c r="J72" i="22" s="1"/>
  <c r="J73" i="22" s="1"/>
  <c r="J74" i="22" s="1"/>
  <c r="J75" i="22" s="1"/>
  <c r="J76" i="22" s="1"/>
  <c r="J77" i="22" s="1"/>
  <c r="J78" i="22" s="1"/>
  <c r="J79" i="22" s="1"/>
  <c r="J80" i="22" s="1"/>
  <c r="J81" i="22" s="1"/>
  <c r="J82" i="22" s="1"/>
  <c r="J83" i="22" s="1"/>
  <c r="J84" i="22" s="1"/>
  <c r="J85" i="22" s="1"/>
  <c r="J86" i="22" s="1"/>
  <c r="J87" i="22" s="1"/>
  <c r="J88" i="22" s="1"/>
  <c r="J89" i="22" s="1"/>
  <c r="J90" i="22" s="1"/>
  <c r="J91" i="22" s="1"/>
  <c r="J92" i="22" s="1"/>
  <c r="J93" i="22" s="1"/>
  <c r="J94" i="22" s="1"/>
  <c r="J95" i="22" s="1"/>
  <c r="J96" i="22" s="1"/>
  <c r="J97" i="22" s="1"/>
  <c r="J98" i="22" s="1"/>
  <c r="J99" i="22" s="1"/>
  <c r="J100" i="22" s="1"/>
  <c r="J101" i="22" s="1"/>
  <c r="J102" i="22" s="1"/>
  <c r="J103" i="22" s="1"/>
  <c r="J104" i="22" s="1"/>
  <c r="J105" i="22" s="1"/>
  <c r="J106" i="22" s="1"/>
  <c r="J107" i="22" s="1"/>
  <c r="J108" i="22" s="1"/>
  <c r="J109" i="22" s="1"/>
  <c r="J110" i="22" s="1"/>
  <c r="J111" i="22" s="1"/>
  <c r="J112" i="22" s="1"/>
  <c r="J113" i="22" s="1"/>
  <c r="J114" i="22" s="1"/>
  <c r="J115" i="22" s="1"/>
  <c r="J116" i="22" s="1"/>
  <c r="J117" i="22" s="1"/>
  <c r="J118" i="22" s="1"/>
  <c r="J119" i="22" s="1"/>
  <c r="J120" i="22" s="1"/>
  <c r="J121" i="22" s="1"/>
  <c r="J122" i="22" s="1"/>
  <c r="J123" i="22" s="1"/>
  <c r="J124" i="22" s="1"/>
  <c r="J125" i="22" s="1"/>
  <c r="E29" i="14"/>
  <c r="E25" i="14"/>
  <c r="K25" i="20" l="1"/>
  <c r="K417" i="20" l="1"/>
  <c r="K416" i="20"/>
  <c r="K415" i="20"/>
  <c r="K414" i="20"/>
  <c r="K413" i="20"/>
  <c r="K412" i="20"/>
  <c r="K411" i="20"/>
  <c r="K410" i="20"/>
  <c r="K409" i="20"/>
  <c r="K408" i="20"/>
  <c r="K407" i="20"/>
  <c r="K406" i="20"/>
  <c r="K405" i="20"/>
  <c r="K404" i="20"/>
  <c r="K403" i="20"/>
  <c r="K402" i="20"/>
  <c r="K401" i="20"/>
  <c r="K400" i="20"/>
  <c r="K399" i="20"/>
  <c r="K398" i="20"/>
  <c r="K397" i="20"/>
  <c r="K396" i="20"/>
  <c r="K395" i="20"/>
  <c r="K394" i="20"/>
  <c r="K393" i="20"/>
  <c r="K392" i="20"/>
  <c r="K391" i="20"/>
  <c r="K390" i="20"/>
  <c r="K389" i="20"/>
  <c r="K388" i="20"/>
  <c r="K387" i="20"/>
  <c r="K386" i="20"/>
  <c r="K385" i="20"/>
  <c r="K384" i="20"/>
  <c r="K383" i="20"/>
  <c r="K382" i="20"/>
  <c r="K381" i="20"/>
  <c r="K380" i="20"/>
  <c r="K379" i="20"/>
  <c r="K378" i="20"/>
  <c r="K377" i="20"/>
  <c r="K376" i="20"/>
  <c r="K375" i="20"/>
  <c r="K374" i="20"/>
  <c r="K373" i="20"/>
  <c r="K372" i="20"/>
  <c r="K371" i="20"/>
  <c r="K370" i="20"/>
  <c r="K369" i="20"/>
  <c r="K368" i="20"/>
  <c r="K367" i="20"/>
  <c r="K366" i="20"/>
  <c r="K365" i="20"/>
  <c r="K364" i="20"/>
  <c r="K363" i="20"/>
  <c r="K362" i="20"/>
  <c r="K361" i="20"/>
  <c r="K360" i="20"/>
  <c r="K359" i="20"/>
  <c r="K358" i="20"/>
  <c r="K357" i="20"/>
  <c r="K356" i="20"/>
  <c r="K355" i="20"/>
  <c r="K354" i="20"/>
  <c r="K353" i="20"/>
  <c r="K352" i="20"/>
  <c r="K351" i="20"/>
  <c r="K350" i="20"/>
  <c r="K349" i="20"/>
  <c r="K348" i="20"/>
  <c r="K347" i="20"/>
  <c r="K346" i="20"/>
  <c r="K345" i="20"/>
  <c r="K344" i="20"/>
  <c r="K343" i="20"/>
  <c r="K342" i="20"/>
  <c r="K341" i="20"/>
  <c r="K340" i="20"/>
  <c r="K339" i="20"/>
  <c r="K338" i="20"/>
  <c r="K337" i="20"/>
  <c r="K336" i="20"/>
  <c r="K335" i="20"/>
  <c r="K334" i="20"/>
  <c r="K333" i="20"/>
  <c r="K332" i="20"/>
  <c r="K331" i="20"/>
  <c r="K330" i="20"/>
  <c r="K329" i="20"/>
  <c r="K328" i="20"/>
  <c r="K327" i="20"/>
  <c r="K326" i="20"/>
  <c r="K325" i="20"/>
  <c r="K324" i="20"/>
  <c r="K323" i="20"/>
  <c r="K322" i="20"/>
  <c r="K321" i="20"/>
  <c r="K320" i="20"/>
  <c r="K319" i="20"/>
  <c r="K318" i="20"/>
  <c r="K317" i="20"/>
  <c r="K316" i="20"/>
  <c r="K315" i="20"/>
  <c r="K314" i="20"/>
  <c r="K313" i="20"/>
  <c r="K312" i="20"/>
  <c r="K311" i="20"/>
  <c r="K310" i="20"/>
  <c r="K309" i="20"/>
  <c r="K308" i="20"/>
  <c r="K307" i="20"/>
  <c r="K306" i="20"/>
  <c r="K305" i="20"/>
  <c r="K304" i="20"/>
  <c r="K303" i="20"/>
  <c r="K302" i="20"/>
  <c r="K301" i="20"/>
  <c r="K300" i="20"/>
  <c r="K299" i="20"/>
  <c r="K298" i="20"/>
  <c r="K297" i="20"/>
  <c r="K296" i="20"/>
  <c r="K295" i="20"/>
  <c r="K294" i="20"/>
  <c r="K293" i="20"/>
  <c r="K292" i="20"/>
  <c r="K291" i="20"/>
  <c r="K290" i="20"/>
  <c r="K289" i="20"/>
  <c r="K288" i="20"/>
  <c r="K287" i="20"/>
  <c r="K286" i="20"/>
  <c r="K285" i="20"/>
  <c r="K284" i="20"/>
  <c r="K283" i="20"/>
  <c r="K282" i="20"/>
  <c r="K281" i="20"/>
  <c r="K280" i="20"/>
  <c r="K279" i="20"/>
  <c r="K278" i="20"/>
  <c r="K277" i="20"/>
  <c r="K276" i="20"/>
  <c r="K275" i="20"/>
  <c r="K274" i="20"/>
  <c r="K273" i="20"/>
  <c r="K272" i="20"/>
  <c r="K271" i="20"/>
  <c r="K270" i="20"/>
  <c r="K269" i="20"/>
  <c r="K268" i="20"/>
  <c r="K267" i="20"/>
  <c r="K266" i="20"/>
  <c r="K265" i="20"/>
  <c r="K264" i="20"/>
  <c r="K263" i="20"/>
  <c r="K262" i="20"/>
  <c r="K261" i="20"/>
  <c r="K260" i="20"/>
  <c r="K259" i="20"/>
  <c r="K258" i="20"/>
  <c r="K257" i="20"/>
  <c r="K256" i="20"/>
  <c r="K255" i="20"/>
  <c r="K254" i="20"/>
  <c r="K253" i="20"/>
  <c r="K252" i="20"/>
  <c r="K251" i="20"/>
  <c r="K250" i="20"/>
  <c r="K249" i="20"/>
  <c r="K248" i="20"/>
  <c r="K247" i="20"/>
  <c r="K246" i="20"/>
  <c r="K245" i="20"/>
  <c r="K244" i="20"/>
  <c r="K243" i="20"/>
  <c r="K242" i="20"/>
  <c r="K241" i="20"/>
  <c r="K240" i="20"/>
  <c r="K239" i="20"/>
  <c r="K238" i="20"/>
  <c r="K237" i="20"/>
  <c r="K236" i="20"/>
  <c r="K235" i="20"/>
  <c r="K234" i="20"/>
  <c r="K233" i="20"/>
  <c r="K232" i="20"/>
  <c r="K231" i="20"/>
  <c r="K230" i="20"/>
  <c r="K229" i="20"/>
  <c r="K228" i="20"/>
  <c r="K227" i="20"/>
  <c r="K226" i="20"/>
  <c r="K225" i="20"/>
  <c r="K224" i="20"/>
  <c r="K223" i="20"/>
  <c r="K222" i="20"/>
  <c r="K221" i="20"/>
  <c r="K220" i="20"/>
  <c r="K219" i="20"/>
  <c r="K218" i="20"/>
  <c r="K217" i="20"/>
  <c r="K216" i="20"/>
  <c r="K215" i="20"/>
  <c r="K214" i="20"/>
  <c r="K213" i="20"/>
  <c r="K212" i="20"/>
  <c r="K211" i="20"/>
  <c r="K210" i="20"/>
  <c r="K209" i="20"/>
  <c r="K208" i="20"/>
  <c r="K207" i="20"/>
  <c r="K206" i="20"/>
  <c r="K205" i="20"/>
  <c r="K204" i="20"/>
  <c r="K203" i="20"/>
  <c r="K202" i="20"/>
  <c r="K201" i="20"/>
  <c r="K200" i="20"/>
  <c r="K199" i="20"/>
  <c r="K198" i="20"/>
  <c r="K197" i="20"/>
  <c r="K196" i="20"/>
  <c r="K195" i="20"/>
  <c r="K194" i="20"/>
  <c r="K193" i="20"/>
  <c r="K192" i="20"/>
  <c r="K191" i="20"/>
  <c r="K190" i="20"/>
  <c r="K189" i="20"/>
  <c r="K188" i="20"/>
  <c r="K187" i="20"/>
  <c r="K186" i="20"/>
  <c r="K185" i="20"/>
  <c r="K184" i="20"/>
  <c r="K183" i="20"/>
  <c r="K182" i="20"/>
  <c r="K181" i="20"/>
  <c r="K180" i="20"/>
  <c r="K179" i="20"/>
  <c r="K178" i="20"/>
  <c r="K177" i="20"/>
  <c r="K176" i="20"/>
  <c r="K175" i="20"/>
  <c r="K174" i="20"/>
  <c r="K173" i="20"/>
  <c r="K172" i="20"/>
  <c r="K171" i="20"/>
  <c r="K170" i="20"/>
  <c r="K169" i="20"/>
  <c r="K168" i="20"/>
  <c r="K167" i="20"/>
  <c r="K166" i="20"/>
  <c r="K165" i="20"/>
  <c r="K164" i="20"/>
  <c r="K163" i="20"/>
  <c r="K162" i="20"/>
  <c r="K161" i="20"/>
  <c r="K160" i="20"/>
  <c r="K159" i="20"/>
  <c r="K158" i="20"/>
  <c r="K157" i="20"/>
  <c r="K156" i="20"/>
  <c r="K155" i="20"/>
  <c r="K154" i="20"/>
  <c r="K153" i="20"/>
  <c r="K152" i="20"/>
  <c r="K151" i="20"/>
  <c r="K150" i="20"/>
  <c r="K149" i="20"/>
  <c r="K148" i="20"/>
  <c r="K147" i="20"/>
  <c r="K146" i="20"/>
  <c r="K145" i="20"/>
  <c r="K144" i="20"/>
  <c r="K143" i="20"/>
  <c r="K142" i="20"/>
  <c r="K141" i="20"/>
  <c r="K140" i="20"/>
  <c r="K139" i="20"/>
  <c r="K138" i="20"/>
  <c r="K137" i="20"/>
  <c r="K136" i="20"/>
  <c r="K135" i="20"/>
  <c r="K134" i="20"/>
  <c r="K133" i="20"/>
  <c r="K132" i="20"/>
  <c r="K131" i="20"/>
  <c r="K130" i="20"/>
  <c r="K129" i="20"/>
  <c r="K128" i="20"/>
  <c r="K127" i="20"/>
  <c r="K126" i="20"/>
  <c r="K125" i="20"/>
  <c r="K124" i="20"/>
  <c r="K123" i="20"/>
  <c r="K122" i="20"/>
  <c r="K121" i="20"/>
  <c r="K120" i="20"/>
  <c r="K119" i="20"/>
  <c r="K118" i="20"/>
  <c r="K117" i="20"/>
  <c r="K116" i="20"/>
  <c r="K115" i="20"/>
  <c r="K114" i="20"/>
  <c r="K113" i="20"/>
  <c r="K112" i="20"/>
  <c r="K111" i="20"/>
  <c r="K110" i="20"/>
  <c r="K109" i="20"/>
  <c r="K108" i="20"/>
  <c r="K107" i="20"/>
  <c r="K106" i="20"/>
  <c r="K105" i="20"/>
  <c r="K104" i="20"/>
  <c r="K103" i="20"/>
  <c r="K102" i="20"/>
  <c r="K101" i="20"/>
  <c r="K100" i="20"/>
  <c r="K99" i="20"/>
  <c r="K98" i="20"/>
  <c r="K97" i="20"/>
  <c r="K96" i="20"/>
  <c r="K95" i="20"/>
  <c r="K94" i="20"/>
  <c r="K93" i="20"/>
  <c r="K92" i="20"/>
  <c r="K91" i="20"/>
  <c r="K90" i="20"/>
  <c r="K89" i="20"/>
  <c r="K88" i="20"/>
  <c r="K87" i="20"/>
  <c r="K86" i="20"/>
  <c r="K85" i="20"/>
  <c r="K84" i="20"/>
  <c r="K83" i="20"/>
  <c r="K82" i="20"/>
  <c r="K81" i="20"/>
  <c r="K80" i="20"/>
  <c r="K79" i="20"/>
  <c r="K78" i="20"/>
  <c r="K77" i="20"/>
  <c r="K76" i="20"/>
  <c r="K75" i="20"/>
  <c r="K74" i="20"/>
  <c r="K73" i="20"/>
  <c r="K72" i="20"/>
  <c r="K71" i="20"/>
  <c r="K70" i="20"/>
  <c r="K69" i="20"/>
  <c r="K68" i="20"/>
  <c r="K67" i="20"/>
  <c r="K66" i="20"/>
  <c r="K65" i="20"/>
  <c r="K64" i="20"/>
  <c r="K63" i="20"/>
  <c r="K62" i="20"/>
  <c r="K61" i="20"/>
  <c r="K60" i="20"/>
  <c r="K59" i="20"/>
  <c r="K58" i="20"/>
  <c r="K57" i="20"/>
  <c r="K56" i="20"/>
  <c r="K55" i="20"/>
  <c r="K54" i="20"/>
  <c r="K53" i="20"/>
  <c r="K52" i="20"/>
  <c r="K51" i="20"/>
  <c r="K50" i="20"/>
  <c r="K49" i="20"/>
  <c r="K48" i="20"/>
  <c r="K47" i="20"/>
  <c r="K46" i="20"/>
  <c r="K45" i="20"/>
  <c r="K44" i="20"/>
  <c r="K43" i="20"/>
  <c r="K42" i="20"/>
  <c r="K41" i="20"/>
  <c r="K40" i="20"/>
  <c r="K39" i="20"/>
  <c r="K38" i="20"/>
  <c r="K37" i="20"/>
  <c r="K36" i="20"/>
  <c r="K35" i="20"/>
  <c r="K34" i="20"/>
  <c r="K33" i="20"/>
  <c r="K32" i="20"/>
  <c r="K31" i="20"/>
  <c r="K30" i="20"/>
  <c r="K29" i="20"/>
  <c r="K28" i="20"/>
  <c r="K27" i="20"/>
  <c r="K26" i="20"/>
  <c r="K24" i="20"/>
  <c r="K23" i="20"/>
  <c r="K22" i="20"/>
  <c r="F47" i="20"/>
  <c r="F46" i="20"/>
  <c r="F45" i="20"/>
  <c r="F44" i="20"/>
  <c r="F43" i="20"/>
  <c r="F42" i="20"/>
  <c r="F41" i="20"/>
  <c r="F40" i="20"/>
  <c r="F39" i="20"/>
  <c r="F38" i="20"/>
  <c r="F37" i="20"/>
  <c r="F36" i="20"/>
  <c r="F35" i="20"/>
  <c r="F401" i="20"/>
  <c r="F400" i="20"/>
  <c r="F399" i="20"/>
  <c r="F398" i="20"/>
  <c r="F397" i="20"/>
  <c r="F396" i="20"/>
  <c r="F395" i="20"/>
  <c r="F394" i="20"/>
  <c r="F393" i="20"/>
  <c r="F392" i="20"/>
  <c r="F391" i="20"/>
  <c r="F390" i="20"/>
  <c r="F389" i="20"/>
  <c r="F388" i="20"/>
  <c r="F387" i="20"/>
  <c r="F386" i="20"/>
  <c r="F385" i="20"/>
  <c r="F384" i="20"/>
  <c r="F383" i="20"/>
  <c r="F382" i="20"/>
  <c r="F381" i="20"/>
  <c r="F380" i="20"/>
  <c r="F379" i="20"/>
  <c r="F378" i="20"/>
  <c r="F377" i="20"/>
  <c r="F376" i="20"/>
  <c r="F375" i="20"/>
  <c r="F374" i="20"/>
  <c r="F373" i="20"/>
  <c r="F372" i="20"/>
  <c r="F371" i="20"/>
  <c r="F370" i="20"/>
  <c r="F369" i="20"/>
  <c r="F368" i="20"/>
  <c r="F367" i="20"/>
  <c r="F366" i="20"/>
  <c r="F365" i="20"/>
  <c r="F364" i="20"/>
  <c r="F363" i="20"/>
  <c r="F362" i="20"/>
  <c r="F361" i="20"/>
  <c r="F360" i="20"/>
  <c r="F359" i="20"/>
  <c r="F358" i="20"/>
  <c r="F357" i="20"/>
  <c r="F356" i="20"/>
  <c r="F355" i="20"/>
  <c r="F354" i="20"/>
  <c r="F353" i="20"/>
  <c r="F352" i="20"/>
  <c r="F351" i="20"/>
  <c r="F350" i="20"/>
  <c r="F349" i="20"/>
  <c r="F348" i="20"/>
  <c r="F347" i="20"/>
  <c r="F346" i="20"/>
  <c r="F345" i="20"/>
  <c r="F344" i="20"/>
  <c r="F343" i="20"/>
  <c r="F342" i="20"/>
  <c r="F341" i="20"/>
  <c r="F340" i="20"/>
  <c r="F339" i="20"/>
  <c r="F338" i="20"/>
  <c r="F337" i="20"/>
  <c r="F336" i="20"/>
  <c r="F335" i="20"/>
  <c r="F334" i="20"/>
  <c r="F333" i="20"/>
  <c r="F332" i="20"/>
  <c r="F331" i="20"/>
  <c r="F330" i="20"/>
  <c r="F329" i="20"/>
  <c r="F328" i="20"/>
  <c r="F327" i="20"/>
  <c r="F326" i="20"/>
  <c r="F325" i="20"/>
  <c r="F324" i="20"/>
  <c r="F323" i="20"/>
  <c r="F322" i="20"/>
  <c r="F321" i="20"/>
  <c r="F320" i="20"/>
  <c r="F319" i="20"/>
  <c r="F318" i="20"/>
  <c r="F317" i="20"/>
  <c r="F316" i="20"/>
  <c r="F315" i="20"/>
  <c r="F314" i="20"/>
  <c r="F313" i="20"/>
  <c r="F312" i="20"/>
  <c r="F311" i="20"/>
  <c r="F310" i="20"/>
  <c r="F309" i="20"/>
  <c r="F308" i="20"/>
  <c r="F307" i="20"/>
  <c r="F306" i="20"/>
  <c r="F305" i="20"/>
  <c r="F304" i="20"/>
  <c r="F303" i="20"/>
  <c r="F302" i="20"/>
  <c r="F301" i="20"/>
  <c r="F300" i="20"/>
  <c r="F299" i="20"/>
  <c r="F298" i="20"/>
  <c r="F297" i="20"/>
  <c r="F296" i="20"/>
  <c r="F295" i="20"/>
  <c r="F294" i="20"/>
  <c r="F293" i="20"/>
  <c r="F292" i="20"/>
  <c r="F291" i="20"/>
  <c r="F290" i="20"/>
  <c r="F289" i="20"/>
  <c r="F288" i="20"/>
  <c r="F287" i="20"/>
  <c r="F286" i="20"/>
  <c r="F285" i="20"/>
  <c r="F284" i="20"/>
  <c r="F283" i="20"/>
  <c r="F282" i="20"/>
  <c r="F281" i="20"/>
  <c r="F280" i="20"/>
  <c r="F279" i="20"/>
  <c r="F278" i="20"/>
  <c r="F277" i="20"/>
  <c r="F276" i="20"/>
  <c r="F275" i="20"/>
  <c r="F274" i="20"/>
  <c r="F273" i="20"/>
  <c r="F272" i="20"/>
  <c r="F271" i="20"/>
  <c r="F270" i="20"/>
  <c r="F269" i="20"/>
  <c r="F268" i="20"/>
  <c r="F267" i="20"/>
  <c r="F266" i="20"/>
  <c r="F265" i="20"/>
  <c r="F264" i="20"/>
  <c r="F263" i="20"/>
  <c r="F262" i="20"/>
  <c r="F261" i="20"/>
  <c r="F260" i="20"/>
  <c r="F259" i="20"/>
  <c r="F258" i="20"/>
  <c r="F257" i="20"/>
  <c r="F256" i="20"/>
  <c r="F255" i="20"/>
  <c r="F254" i="20"/>
  <c r="F253" i="20"/>
  <c r="F252" i="20"/>
  <c r="F251" i="20"/>
  <c r="F250" i="20"/>
  <c r="F249" i="20"/>
  <c r="A4" i="20"/>
  <c r="F18" i="20"/>
  <c r="K18" i="20" s="1"/>
  <c r="K101" i="12"/>
  <c r="K100" i="12"/>
  <c r="K99" i="12"/>
  <c r="K98" i="12"/>
  <c r="K97" i="12"/>
  <c r="K96" i="12"/>
  <c r="K95" i="12"/>
  <c r="K94" i="12"/>
  <c r="K93" i="12"/>
  <c r="K92" i="12"/>
  <c r="K91" i="12"/>
  <c r="K90" i="12"/>
  <c r="K89" i="12"/>
  <c r="K88" i="12"/>
  <c r="K87" i="12"/>
  <c r="K86" i="12"/>
  <c r="K85" i="12"/>
  <c r="K84" i="12"/>
  <c r="K83" i="12"/>
  <c r="K82" i="12"/>
  <c r="K81" i="12"/>
  <c r="K80" i="12"/>
  <c r="K79" i="12"/>
  <c r="K78" i="12"/>
  <c r="K77" i="12"/>
  <c r="K76" i="12"/>
  <c r="K75" i="12"/>
  <c r="K74" i="12"/>
  <c r="K73" i="12"/>
  <c r="K72" i="12"/>
  <c r="K71" i="12"/>
  <c r="K70" i="12"/>
  <c r="K69" i="12"/>
  <c r="K68" i="12"/>
  <c r="K67" i="12"/>
  <c r="K66" i="12"/>
  <c r="K65" i="12"/>
  <c r="K64" i="12"/>
  <c r="K63" i="12"/>
  <c r="K62" i="12"/>
  <c r="K61" i="12"/>
  <c r="K60" i="12"/>
  <c r="K59" i="12"/>
  <c r="K58" i="12"/>
  <c r="K57" i="12"/>
  <c r="K56" i="12"/>
  <c r="K55" i="12"/>
  <c r="K54" i="12"/>
  <c r="K53" i="12"/>
  <c r="K52" i="12"/>
  <c r="K51" i="12"/>
  <c r="K50" i="12"/>
  <c r="K49" i="12"/>
  <c r="K48" i="12"/>
  <c r="K47" i="12"/>
  <c r="K46" i="12"/>
  <c r="K45" i="12"/>
  <c r="K44" i="12"/>
  <c r="K43" i="12"/>
  <c r="K42" i="12"/>
  <c r="K41" i="12"/>
  <c r="K40" i="12"/>
  <c r="K39" i="12"/>
  <c r="K38" i="12"/>
  <c r="K37" i="12"/>
  <c r="K36" i="12"/>
  <c r="K35" i="12"/>
  <c r="K34" i="12"/>
  <c r="K33" i="12"/>
  <c r="K32" i="12"/>
  <c r="K31" i="12"/>
  <c r="K30" i="12"/>
  <c r="K29" i="12"/>
  <c r="K28" i="12"/>
  <c r="K27" i="12"/>
  <c r="K26" i="12"/>
  <c r="K25" i="12"/>
  <c r="K24" i="12"/>
  <c r="K23" i="12"/>
  <c r="K22" i="12"/>
  <c r="K21" i="12"/>
  <c r="K20" i="12"/>
  <c r="K19" i="12"/>
  <c r="K18" i="12"/>
  <c r="K17" i="12"/>
  <c r="K16" i="12"/>
  <c r="K15" i="12"/>
  <c r="K14" i="12"/>
  <c r="K13" i="12"/>
  <c r="K12" i="12"/>
  <c r="K11" i="12"/>
  <c r="K10" i="12"/>
  <c r="K9" i="12"/>
  <c r="K8" i="12"/>
  <c r="K7" i="12"/>
  <c r="K6" i="12"/>
  <c r="K5" i="12"/>
  <c r="K4" i="12"/>
  <c r="H26" i="24" l="1"/>
  <c r="H29" i="24"/>
  <c r="H28" i="24"/>
  <c r="G30" i="24"/>
  <c r="G27" i="24"/>
  <c r="H25" i="24"/>
  <c r="H24" i="24"/>
  <c r="H23" i="24"/>
  <c r="H22" i="24"/>
  <c r="H20" i="24"/>
  <c r="H21" i="24"/>
  <c r="H19" i="24"/>
  <c r="H18" i="24"/>
  <c r="H17" i="24"/>
  <c r="H27" i="24" l="1"/>
  <c r="C6" i="14" l="1"/>
  <c r="C1" i="2"/>
  <c r="E24" i="2"/>
  <c r="E23" i="2"/>
  <c r="E31" i="14" l="1"/>
  <c r="E30" i="14" l="1"/>
  <c r="A8" i="20"/>
  <c r="H7" i="24"/>
  <c r="H11" i="24"/>
  <c r="H10" i="24"/>
  <c r="H9" i="24"/>
  <c r="H8" i="24"/>
  <c r="A9" i="20" l="1"/>
  <c r="C9" i="20" s="1"/>
  <c r="C8" i="20"/>
  <c r="H12" i="24"/>
  <c r="E26" i="2"/>
  <c r="E29" i="2"/>
  <c r="E6" i="2"/>
  <c r="C4" i="27"/>
  <c r="E6" i="27"/>
  <c r="C5" i="27"/>
  <c r="E28" i="2"/>
  <c r="E21" i="2"/>
  <c r="E20" i="2"/>
  <c r="E18" i="2"/>
  <c r="E17" i="2"/>
  <c r="E15" i="2"/>
  <c r="E14" i="2"/>
  <c r="E13" i="2"/>
  <c r="E10" i="2"/>
  <c r="E8" i="2"/>
  <c r="E7" i="2"/>
  <c r="E4" i="2"/>
  <c r="E7" i="18" l="1"/>
  <c r="E7" i="14" l="1"/>
  <c r="E22" i="18" l="1"/>
  <c r="J36" i="24" l="1"/>
  <c r="I36" i="24"/>
  <c r="H36" i="24"/>
  <c r="G36" i="24"/>
  <c r="C36" i="24"/>
  <c r="G12" i="24"/>
  <c r="L1" i="24"/>
  <c r="H1" i="22"/>
  <c r="H30" i="24" l="1"/>
  <c r="F36" i="24"/>
  <c r="I7" i="24"/>
  <c r="I9" i="24"/>
  <c r="G13" i="24"/>
  <c r="I23" i="24"/>
  <c r="I8" i="24" l="1"/>
  <c r="I11" i="24"/>
  <c r="H39" i="24"/>
  <c r="I24" i="24"/>
  <c r="I10" i="24"/>
  <c r="I18" i="24"/>
  <c r="I22" i="24"/>
  <c r="I19" i="24"/>
  <c r="I20" i="24"/>
  <c r="I12" i="24" l="1"/>
  <c r="H13" i="24"/>
  <c r="I17" i="24"/>
  <c r="I25" i="24"/>
  <c r="F39" i="24" l="1"/>
  <c r="I13" i="24"/>
  <c r="I27" i="24"/>
  <c r="C39" i="24"/>
  <c r="I28" i="24"/>
  <c r="N30" i="24"/>
  <c r="F417" i="20"/>
  <c r="F416" i="20"/>
  <c r="F415" i="20"/>
  <c r="F414" i="20"/>
  <c r="F413" i="20"/>
  <c r="F412" i="20"/>
  <c r="F411" i="20"/>
  <c r="F410" i="20"/>
  <c r="F409" i="20"/>
  <c r="F408" i="20"/>
  <c r="F407" i="20"/>
  <c r="F406" i="20"/>
  <c r="F405" i="20"/>
  <c r="F404" i="20"/>
  <c r="F403" i="20"/>
  <c r="F402"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7" i="20"/>
  <c r="F136" i="20"/>
  <c r="F135" i="20"/>
  <c r="F134"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69" i="20"/>
  <c r="F68" i="20"/>
  <c r="F67" i="20"/>
  <c r="F66" i="20"/>
  <c r="F65" i="20"/>
  <c r="F64" i="20"/>
  <c r="F63" i="20"/>
  <c r="F62" i="20"/>
  <c r="F61" i="20"/>
  <c r="F60" i="20"/>
  <c r="F59" i="20"/>
  <c r="F58" i="20"/>
  <c r="F57" i="20"/>
  <c r="F56" i="20"/>
  <c r="F55" i="20"/>
  <c r="F54" i="20"/>
  <c r="F53" i="20"/>
  <c r="F52" i="20"/>
  <c r="F51" i="20"/>
  <c r="F50" i="20"/>
  <c r="F49" i="20"/>
  <c r="F48" i="20"/>
  <c r="F34" i="20"/>
  <c r="F33" i="20"/>
  <c r="F32" i="20"/>
  <c r="F31" i="20"/>
  <c r="F30" i="20"/>
  <c r="F29" i="20"/>
  <c r="F28" i="20"/>
  <c r="F27" i="20"/>
  <c r="F26" i="20"/>
  <c r="F25" i="20"/>
  <c r="F24" i="20"/>
  <c r="F23" i="20"/>
  <c r="F22" i="20"/>
  <c r="F21" i="20"/>
  <c r="K21" i="20" s="1"/>
  <c r="F20" i="20"/>
  <c r="K20" i="20" s="1"/>
  <c r="F19" i="20"/>
  <c r="K19" i="20" s="1"/>
  <c r="I1" i="12"/>
  <c r="C1" i="14"/>
  <c r="E26" i="18"/>
  <c r="E25" i="18"/>
  <c r="E21" i="18"/>
  <c r="E24" i="18"/>
  <c r="E23" i="18"/>
  <c r="E20" i="18"/>
  <c r="E17" i="18"/>
  <c r="E16" i="18"/>
  <c r="E15" i="18"/>
  <c r="E14" i="18"/>
  <c r="E13" i="18"/>
  <c r="E12" i="18"/>
  <c r="E11" i="18"/>
  <c r="E2" i="18"/>
  <c r="J39" i="24" l="1"/>
  <c r="G39" i="24"/>
  <c r="N13" i="24"/>
  <c r="I30" i="24"/>
  <c r="E9" i="20"/>
  <c r="A10" i="20"/>
  <c r="E8" i="20"/>
  <c r="E66" i="14"/>
  <c r="E63" i="14"/>
  <c r="E60" i="14"/>
  <c r="E50" i="14"/>
  <c r="E47" i="14"/>
  <c r="E32" i="14"/>
  <c r="E22" i="14"/>
  <c r="E19" i="14"/>
  <c r="E16" i="14"/>
  <c r="E13" i="14"/>
  <c r="E10" i="14"/>
  <c r="A11" i="20" l="1"/>
  <c r="E11" i="20" s="1"/>
  <c r="C10" i="20"/>
  <c r="I39" i="24"/>
  <c r="K39" i="24" s="1"/>
  <c r="L36" i="24" s="1"/>
  <c r="L39" i="24" s="1"/>
  <c r="E10" i="20"/>
  <c r="A12" i="20" l="1"/>
  <c r="C12" i="20" s="1"/>
  <c r="C11" i="20"/>
  <c r="K36" i="24"/>
  <c r="E12" i="20" l="1"/>
  <c r="A13" i="20"/>
  <c r="G8" i="20" s="1"/>
  <c r="I8" i="20" s="1"/>
  <c r="H8" i="20" l="1"/>
  <c r="G9" i="20"/>
  <c r="G10" i="20" s="1"/>
  <c r="E13" i="20"/>
  <c r="C13" i="20"/>
  <c r="I9" i="20" l="1"/>
  <c r="H9" i="20"/>
  <c r="G11" i="20"/>
  <c r="H10" i="20"/>
  <c r="I10" i="20"/>
  <c r="G12" i="20" l="1"/>
  <c r="I11" i="20"/>
  <c r="H11" i="20"/>
  <c r="H12" i="20" l="1"/>
  <c r="I12" i="20"/>
  <c r="G13" i="20"/>
  <c r="I13" i="20" l="1"/>
  <c r="H13" i="20"/>
</calcChain>
</file>

<file path=xl/sharedStrings.xml><?xml version="1.0" encoding="utf-8"?>
<sst xmlns="http://schemas.openxmlformats.org/spreadsheetml/2006/main" count="422" uniqueCount="303">
  <si>
    <t>役務費</t>
  </si>
  <si>
    <t>備品費</t>
  </si>
  <si>
    <t>消耗品費</t>
  </si>
  <si>
    <t>旅費</t>
  </si>
  <si>
    <t>その他</t>
  </si>
  <si>
    <t>（あて先）札幌市長</t>
  </si>
  <si>
    <t>　</t>
  </si>
  <si>
    <t>事業名</t>
  </si>
  <si>
    <t>事業期間</t>
  </si>
  <si>
    <t>事業内容</t>
  </si>
  <si>
    <t>日時</t>
  </si>
  <si>
    <t>場所</t>
  </si>
  <si>
    <t>▼収入の部</t>
  </si>
  <si>
    <t>項目</t>
  </si>
  <si>
    <t>寄附金・協賛金</t>
  </si>
  <si>
    <t>▼支出の部</t>
  </si>
  <si>
    <t>助成対象経費</t>
  </si>
  <si>
    <t>摘要</t>
  </si>
  <si>
    <t>記</t>
    <rPh sb="0" eb="1">
      <t>キ</t>
    </rPh>
    <phoneticPr fontId="6"/>
  </si>
  <si>
    <t>団体名</t>
    <rPh sb="0" eb="3">
      <t>ダンタイメイ</t>
    </rPh>
    <phoneticPr fontId="6"/>
  </si>
  <si>
    <t>郵便番号</t>
    <rPh sb="0" eb="4">
      <t>ユウビンバンゴウ</t>
    </rPh>
    <phoneticPr fontId="6"/>
  </si>
  <si>
    <t>住所</t>
    <rPh sb="0" eb="2">
      <t>ジュウショ</t>
    </rPh>
    <phoneticPr fontId="6"/>
  </si>
  <si>
    <t>担当者名</t>
    <rPh sb="0" eb="3">
      <t>タントウシャ</t>
    </rPh>
    <rPh sb="3" eb="4">
      <t>メイ</t>
    </rPh>
    <phoneticPr fontId="6"/>
  </si>
  <si>
    <t>電話番号</t>
    <rPh sb="0" eb="2">
      <t>デンワ</t>
    </rPh>
    <rPh sb="2" eb="4">
      <t>バンゴウ</t>
    </rPh>
    <phoneticPr fontId="6"/>
  </si>
  <si>
    <t>▼団体情報</t>
    <rPh sb="1" eb="3">
      <t>ダンタイ</t>
    </rPh>
    <rPh sb="3" eb="5">
      <t>ジョウホウ</t>
    </rPh>
    <phoneticPr fontId="6"/>
  </si>
  <si>
    <t>助成の種類</t>
    <phoneticPr fontId="6"/>
  </si>
  <si>
    <t>参加費</t>
    <phoneticPr fontId="6"/>
  </si>
  <si>
    <t>使用料・賃借料</t>
    <rPh sb="4" eb="7">
      <t>チンシャクリョウ</t>
    </rPh>
    <phoneticPr fontId="6"/>
  </si>
  <si>
    <t>報償費</t>
    <phoneticPr fontId="6"/>
  </si>
  <si>
    <t>代表者職名・氏名</t>
    <rPh sb="0" eb="3">
      <t>ダイヒョウシャ</t>
    </rPh>
    <rPh sb="3" eb="5">
      <t>ショクメイ</t>
    </rPh>
    <rPh sb="6" eb="8">
      <t>シメイ</t>
    </rPh>
    <phoneticPr fontId="6"/>
  </si>
  <si>
    <t>1 令和７年度事業用の様式を使用していますか？</t>
  </si>
  <si>
    <t>提出前確認シート</t>
    <rPh sb="0" eb="2">
      <t>テイシュツ</t>
    </rPh>
    <rPh sb="2" eb="3">
      <t>マエ</t>
    </rPh>
    <rPh sb="3" eb="5">
      <t>カクニン</t>
    </rPh>
    <phoneticPr fontId="6"/>
  </si>
  <si>
    <t>はい</t>
    <phoneticPr fontId="6"/>
  </si>
  <si>
    <t>札幌市市民まちづくり活動促進助成金事業実績報告書</t>
    <phoneticPr fontId="6"/>
  </si>
  <si>
    <t>決算額</t>
    <rPh sb="0" eb="3">
      <t>ケッサンガク</t>
    </rPh>
    <phoneticPr fontId="6"/>
  </si>
  <si>
    <t>予・決の差</t>
    <rPh sb="0" eb="1">
      <t>ヨ</t>
    </rPh>
    <rPh sb="2" eb="3">
      <t>ケツ</t>
    </rPh>
    <rPh sb="4" eb="5">
      <t>サ</t>
    </rPh>
    <phoneticPr fontId="6"/>
  </si>
  <si>
    <t>予算額</t>
    <rPh sb="0" eb="2">
      <t>ヨサン</t>
    </rPh>
    <rPh sb="2" eb="3">
      <t>ガク</t>
    </rPh>
    <phoneticPr fontId="6"/>
  </si>
  <si>
    <t>日付</t>
    <rPh sb="0" eb="2">
      <t>ヒヅケ</t>
    </rPh>
    <phoneticPr fontId="6"/>
  </si>
  <si>
    <t>＜旅費内訳書＞</t>
    <rPh sb="1" eb="3">
      <t>リョヒ</t>
    </rPh>
    <rPh sb="3" eb="5">
      <t>ウチワケ</t>
    </rPh>
    <rPh sb="5" eb="6">
      <t>ショ</t>
    </rPh>
    <phoneticPr fontId="6"/>
  </si>
  <si>
    <t>金額</t>
    <rPh sb="0" eb="2">
      <t>キンガク</t>
    </rPh>
    <phoneticPr fontId="6"/>
  </si>
  <si>
    <t>備考</t>
    <rPh sb="0" eb="2">
      <t>ビコウ</t>
    </rPh>
    <phoneticPr fontId="6"/>
  </si>
  <si>
    <t>領収書
番号</t>
    <rPh sb="0" eb="3">
      <t>リョウシュウショ</t>
    </rPh>
    <rPh sb="4" eb="6">
      <t>バンゴウ</t>
    </rPh>
    <phoneticPr fontId="6"/>
  </si>
  <si>
    <t>業務内容</t>
    <rPh sb="0" eb="4">
      <t>ギョウムナイヨウ</t>
    </rPh>
    <phoneticPr fontId="6"/>
  </si>
  <si>
    <t>＜人件費内訳書＞</t>
    <rPh sb="1" eb="4">
      <t>ジンケンヒ</t>
    </rPh>
    <rPh sb="4" eb="6">
      <t>ウチワケ</t>
    </rPh>
    <rPh sb="6" eb="7">
      <t>ショ</t>
    </rPh>
    <phoneticPr fontId="6"/>
  </si>
  <si>
    <t>交通
手段</t>
    <rPh sb="0" eb="2">
      <t>コウツウ</t>
    </rPh>
    <rPh sb="3" eb="5">
      <t>シュダン</t>
    </rPh>
    <phoneticPr fontId="6"/>
  </si>
  <si>
    <t>人件費</t>
    <rPh sb="0" eb="3">
      <t>ジンケンヒ</t>
    </rPh>
    <phoneticPr fontId="6"/>
  </si>
  <si>
    <t>自己資金</t>
    <rPh sb="0" eb="4">
      <t>ジコシキン</t>
    </rPh>
    <phoneticPr fontId="6"/>
  </si>
  <si>
    <t>他の補助金・助成金</t>
    <rPh sb="0" eb="1">
      <t>タ</t>
    </rPh>
    <phoneticPr fontId="6"/>
  </si>
  <si>
    <r>
      <t xml:space="preserve">事業の成果
</t>
    </r>
    <r>
      <rPr>
        <sz val="7"/>
        <color theme="1"/>
        <rFont val="BIZ UDゴシック"/>
        <family val="3"/>
        <charset val="128"/>
      </rPr>
      <t>どのような公益的な効果
が得られたか</t>
    </r>
    <rPh sb="3" eb="5">
      <t>セイカ</t>
    </rPh>
    <rPh sb="20" eb="21">
      <t>エ</t>
    </rPh>
    <phoneticPr fontId="6"/>
  </si>
  <si>
    <t>事業の振り返り</t>
    <rPh sb="0" eb="2">
      <t>ジギョウ</t>
    </rPh>
    <rPh sb="3" eb="4">
      <t>フ</t>
    </rPh>
    <rPh sb="5" eb="6">
      <t>カエ</t>
    </rPh>
    <phoneticPr fontId="6"/>
  </si>
  <si>
    <t>様式８</t>
    <rPh sb="0" eb="2">
      <t>ヨウシキ</t>
    </rPh>
    <phoneticPr fontId="6"/>
  </si>
  <si>
    <t>様式９</t>
    <rPh sb="0" eb="2">
      <t>ヨウシキ</t>
    </rPh>
    <phoneticPr fontId="6"/>
  </si>
  <si>
    <t>▼助成事業</t>
    <rPh sb="1" eb="3">
      <t>ジョセイ</t>
    </rPh>
    <rPh sb="3" eb="5">
      <t>ジギョウ</t>
    </rPh>
    <phoneticPr fontId="6"/>
  </si>
  <si>
    <t>対象者</t>
    <phoneticPr fontId="6"/>
  </si>
  <si>
    <t>参加人数</t>
    <rPh sb="0" eb="2">
      <t>サンカ</t>
    </rPh>
    <rPh sb="2" eb="4">
      <t>ニンズウ</t>
    </rPh>
    <phoneticPr fontId="6"/>
  </si>
  <si>
    <r>
      <t xml:space="preserve">周知方法
</t>
    </r>
    <r>
      <rPr>
        <sz val="8"/>
        <color theme="1"/>
        <rFont val="BIZ UDゴシック"/>
        <family val="3"/>
        <charset val="128"/>
      </rPr>
      <t xml:space="preserve">
助成事業であること
を明記すること</t>
    </r>
    <rPh sb="0" eb="2">
      <t>シュウチ</t>
    </rPh>
    <rPh sb="2" eb="4">
      <t>ホウホウ</t>
    </rPh>
    <phoneticPr fontId="6"/>
  </si>
  <si>
    <t>詳細</t>
  </si>
  <si>
    <r>
      <t xml:space="preserve">事業の目的
</t>
    </r>
    <r>
      <rPr>
        <sz val="7"/>
        <color theme="1"/>
        <rFont val="BIZ UDゴシック"/>
        <family val="3"/>
        <charset val="128"/>
      </rPr>
      <t>どのような市民ニーズに
対応するか</t>
    </r>
    <rPh sb="3" eb="5">
      <t>モクテキ</t>
    </rPh>
    <rPh sb="12" eb="14">
      <t>シミン</t>
    </rPh>
    <rPh sb="19" eb="21">
      <t>タイオウ</t>
    </rPh>
    <phoneticPr fontId="6"/>
  </si>
  <si>
    <r>
      <t xml:space="preserve">自己分析
</t>
    </r>
    <r>
      <rPr>
        <sz val="7"/>
        <color theme="1"/>
        <rFont val="BIZ UDゴシック"/>
        <family val="3"/>
        <charset val="128"/>
      </rPr>
      <t xml:space="preserve">
良かったところ、
悪かったところなど</t>
    </r>
    <rPh sb="0" eb="4">
      <t>ジコブンセキ</t>
    </rPh>
    <phoneticPr fontId="6"/>
  </si>
  <si>
    <r>
      <t xml:space="preserve">事業の様子
</t>
    </r>
    <r>
      <rPr>
        <sz val="7"/>
        <color theme="1"/>
        <rFont val="BIZ UDゴシック"/>
        <family val="3"/>
        <charset val="128"/>
      </rPr>
      <t>（写真や広報物など別紙でも可）</t>
    </r>
    <phoneticPr fontId="6"/>
  </si>
  <si>
    <t>収入</t>
    <rPh sb="0" eb="2">
      <t>シュウニュウ</t>
    </rPh>
    <phoneticPr fontId="6"/>
  </si>
  <si>
    <t>自己負担額</t>
    <rPh sb="0" eb="5">
      <t>ジコフタンガク</t>
    </rPh>
    <phoneticPr fontId="6"/>
  </si>
  <si>
    <t>支出</t>
    <rPh sb="0" eb="2">
      <t>シシュツ</t>
    </rPh>
    <phoneticPr fontId="6"/>
  </si>
  <si>
    <t>収支決算書</t>
    <rPh sb="0" eb="2">
      <t>シュウシ</t>
    </rPh>
    <rPh sb="2" eb="5">
      <t>ケッサンショ</t>
    </rPh>
    <phoneticPr fontId="6"/>
  </si>
  <si>
    <t>様式１０</t>
    <rPh sb="0" eb="2">
      <t>ヨウシキ</t>
    </rPh>
    <phoneticPr fontId="6"/>
  </si>
  <si>
    <t>項目</t>
    <rPh sb="0" eb="2">
      <t>コウモク</t>
    </rPh>
    <phoneticPr fontId="6"/>
  </si>
  <si>
    <t>様式１１</t>
    <rPh sb="0" eb="2">
      <t>ヨウシキ</t>
    </rPh>
    <phoneticPr fontId="6"/>
  </si>
  <si>
    <t>報償費</t>
  </si>
  <si>
    <t>※人件費</t>
    <rPh sb="1" eb="4">
      <t>ジンケンヒ</t>
    </rPh>
    <phoneticPr fontId="6"/>
  </si>
  <si>
    <t>助成対象外</t>
  </si>
  <si>
    <t>助成上限額</t>
    <rPh sb="0" eb="2">
      <t>ジョセイ</t>
    </rPh>
    <rPh sb="2" eb="5">
      <t>ジョウゲンガク</t>
    </rPh>
    <phoneticPr fontId="6"/>
  </si>
  <si>
    <t>勤務
時間数</t>
    <rPh sb="0" eb="2">
      <t>キンム</t>
    </rPh>
    <rPh sb="3" eb="5">
      <t>ジカン</t>
    </rPh>
    <rPh sb="5" eb="6">
      <t>スウ</t>
    </rPh>
    <phoneticPr fontId="6"/>
  </si>
  <si>
    <t>（参考）</t>
    <phoneticPr fontId="6"/>
  </si>
  <si>
    <t>助成の種類</t>
    <rPh sb="0" eb="2">
      <t>ジョセイ</t>
    </rPh>
    <rPh sb="3" eb="5">
      <t>シュルイ</t>
    </rPh>
    <phoneticPr fontId="6"/>
  </si>
  <si>
    <t>①スタートアップ助成</t>
    <rPh sb="8" eb="10">
      <t>ジョセイ</t>
    </rPh>
    <phoneticPr fontId="6"/>
  </si>
  <si>
    <t>③テーマ指定助成</t>
    <rPh sb="4" eb="6">
      <t>シテイ</t>
    </rPh>
    <rPh sb="6" eb="8">
      <t>ジョセイ</t>
    </rPh>
    <phoneticPr fontId="6"/>
  </si>
  <si>
    <t>④団体指定助成</t>
    <rPh sb="1" eb="3">
      <t>ダンタイ</t>
    </rPh>
    <rPh sb="3" eb="5">
      <t>シテイ</t>
    </rPh>
    <rPh sb="5" eb="7">
      <t>ジョセイ</t>
    </rPh>
    <phoneticPr fontId="6"/>
  </si>
  <si>
    <t>▼（市民自治推進課確認欄）以下は、自動計算のため、触らないでください</t>
    <phoneticPr fontId="6"/>
  </si>
  <si>
    <t>▼助成内容（交付決定通知書の内容を記入）</t>
    <rPh sb="1" eb="3">
      <t>ジョセイ</t>
    </rPh>
    <rPh sb="3" eb="5">
      <t>ナイヨウ</t>
    </rPh>
    <rPh sb="6" eb="8">
      <t>コウフ</t>
    </rPh>
    <rPh sb="8" eb="10">
      <t>ケッテイ</t>
    </rPh>
    <rPh sb="10" eb="13">
      <t>ツウチショ</t>
    </rPh>
    <rPh sb="14" eb="16">
      <t>ナイヨウ</t>
    </rPh>
    <rPh sb="17" eb="19">
      <t>キニュウ</t>
    </rPh>
    <phoneticPr fontId="6"/>
  </si>
  <si>
    <t>助成率</t>
    <rPh sb="0" eb="2">
      <t>ジョセイ</t>
    </rPh>
    <rPh sb="2" eb="3">
      <t>リツ</t>
    </rPh>
    <phoneticPr fontId="6"/>
  </si>
  <si>
    <r>
      <t>収入合計</t>
    </r>
    <r>
      <rPr>
        <b/>
        <sz val="8"/>
        <color theme="1"/>
        <rFont val="BIZ UDゴシック"/>
        <family val="3"/>
        <charset val="128"/>
      </rPr>
      <t xml:space="preserve"> </t>
    </r>
    <r>
      <rPr>
        <sz val="8"/>
        <color theme="1"/>
        <rFont val="BIZ UDゴシック"/>
        <family val="3"/>
        <charset val="128"/>
      </rPr>
      <t>(c)</t>
    </r>
    <phoneticPr fontId="6"/>
  </si>
  <si>
    <r>
      <t xml:space="preserve">支出合計 </t>
    </r>
    <r>
      <rPr>
        <b/>
        <sz val="8"/>
        <color theme="1"/>
        <rFont val="BIZ UDゴシック"/>
        <family val="3"/>
        <charset val="128"/>
      </rPr>
      <t>(f)</t>
    </r>
    <phoneticPr fontId="6"/>
  </si>
  <si>
    <r>
      <t>助成対象経費計</t>
    </r>
    <r>
      <rPr>
        <b/>
        <sz val="8"/>
        <color theme="1"/>
        <rFont val="BIZ UDゴシック"/>
        <family val="3"/>
        <charset val="128"/>
      </rPr>
      <t xml:space="preserve"> (d)</t>
    </r>
    <rPh sb="0" eb="4">
      <t>ジョセイタイショウ</t>
    </rPh>
    <rPh sb="4" eb="6">
      <t>ケイヒ</t>
    </rPh>
    <rPh sb="6" eb="7">
      <t>ケイ</t>
    </rPh>
    <phoneticPr fontId="6"/>
  </si>
  <si>
    <r>
      <t>さぽーとほっと基金助成金</t>
    </r>
    <r>
      <rPr>
        <b/>
        <sz val="8"/>
        <color theme="1"/>
        <rFont val="BIZ UDゴシック"/>
        <family val="3"/>
        <charset val="128"/>
      </rPr>
      <t xml:space="preserve"> (a)</t>
    </r>
    <phoneticPr fontId="6"/>
  </si>
  <si>
    <r>
      <t>自己負担額計</t>
    </r>
    <r>
      <rPr>
        <b/>
        <sz val="8"/>
        <color theme="1"/>
        <rFont val="BIZ UDゴシック"/>
        <family val="3"/>
        <charset val="128"/>
      </rPr>
      <t xml:space="preserve"> (b)</t>
    </r>
    <rPh sb="0" eb="5">
      <t>ジコフタンガク</t>
    </rPh>
    <rPh sb="5" eb="6">
      <t>ケイ</t>
    </rPh>
    <phoneticPr fontId="6"/>
  </si>
  <si>
    <t>メールアドレス</t>
    <phoneticPr fontId="6"/>
  </si>
  <si>
    <t>事業名</t>
    <phoneticPr fontId="6"/>
  </si>
  <si>
    <t>助成対象事業費</t>
    <phoneticPr fontId="6"/>
  </si>
  <si>
    <t>分野指定助成</t>
    <rPh sb="0" eb="2">
      <t>ブンヤ</t>
    </rPh>
    <rPh sb="2" eb="4">
      <t>シテイ</t>
    </rPh>
    <rPh sb="4" eb="6">
      <t>ジョセイ</t>
    </rPh>
    <phoneticPr fontId="6"/>
  </si>
  <si>
    <t>（②の場合：詳細）</t>
    <rPh sb="3" eb="5">
      <t>バアイ</t>
    </rPh>
    <rPh sb="6" eb="8">
      <t>ショウサイ</t>
    </rPh>
    <phoneticPr fontId="6"/>
  </si>
  <si>
    <r>
      <t xml:space="preserve">今後に向けて
</t>
    </r>
    <r>
      <rPr>
        <sz val="7"/>
        <color theme="1"/>
        <rFont val="BIZ UDゴシック"/>
        <family val="3"/>
        <charset val="128"/>
      </rPr>
      <t>改善点など</t>
    </r>
    <rPh sb="0" eb="2">
      <t>コンゴ</t>
    </rPh>
    <rPh sb="3" eb="4">
      <t>ム</t>
    </rPh>
    <rPh sb="8" eb="11">
      <t>カイゼンテン</t>
    </rPh>
    <phoneticPr fontId="6"/>
  </si>
  <si>
    <t>使用者氏名</t>
    <rPh sb="0" eb="3">
      <t>シヨウシャ</t>
    </rPh>
    <rPh sb="3" eb="5">
      <t>シメイ</t>
    </rPh>
    <phoneticPr fontId="6"/>
  </si>
  <si>
    <t>タクシー以外の公共交通機関による移動では事業の実施に重大な支障をきたし、事業の目的自体を果たすことができない場合</t>
    <rPh sb="20" eb="22">
      <t>ジギョウ</t>
    </rPh>
    <rPh sb="23" eb="25">
      <t>ジッシ</t>
    </rPh>
    <rPh sb="36" eb="38">
      <t>ジギョウ</t>
    </rPh>
    <phoneticPr fontId="6"/>
  </si>
  <si>
    <t>事業の目的及び用務の内容から、タクシーを利用することが必須である場合</t>
    <rPh sb="0" eb="2">
      <t>ジギョウ</t>
    </rPh>
    <phoneticPr fontId="6"/>
  </si>
  <si>
    <t>目的・理由</t>
    <rPh sb="0" eb="2">
      <t>モクテキ</t>
    </rPh>
    <rPh sb="3" eb="5">
      <t>リユウ</t>
    </rPh>
    <phoneticPr fontId="6"/>
  </si>
  <si>
    <t>人件費</t>
    <rPh sb="0" eb="3">
      <t>ジンケンヒ</t>
    </rPh>
    <phoneticPr fontId="6"/>
  </si>
  <si>
    <t>備品費</t>
    <rPh sb="0" eb="3">
      <t>ビヒンヒ</t>
    </rPh>
    <phoneticPr fontId="6"/>
  </si>
  <si>
    <t>テーマ指定
助成のみ</t>
    <rPh sb="3" eb="5">
      <t>シテイ</t>
    </rPh>
    <rPh sb="6" eb="8">
      <t>ジョセイ</t>
    </rPh>
    <phoneticPr fontId="6"/>
  </si>
  <si>
    <t>■内訳</t>
    <rPh sb="1" eb="3">
      <t>ウチワケ</t>
    </rPh>
    <phoneticPr fontId="6"/>
  </si>
  <si>
    <t>出勤時間</t>
    <rPh sb="0" eb="2">
      <t>シュッキン</t>
    </rPh>
    <rPh sb="2" eb="4">
      <t>ジカン</t>
    </rPh>
    <phoneticPr fontId="6"/>
  </si>
  <si>
    <t>退勤時間</t>
    <rPh sb="0" eb="2">
      <t>タイキン</t>
    </rPh>
    <rPh sb="2" eb="4">
      <t>ジカン</t>
    </rPh>
    <phoneticPr fontId="6"/>
  </si>
  <si>
    <t>経路
（出発地～目的地）</t>
    <rPh sb="0" eb="2">
      <t>ケイロ</t>
    </rPh>
    <rPh sb="4" eb="7">
      <t>シュッパツチ</t>
    </rPh>
    <rPh sb="8" eb="11">
      <t>モクテキチ</t>
    </rPh>
    <phoneticPr fontId="6"/>
  </si>
  <si>
    <t>詳細</t>
    <rPh sb="0" eb="2">
      <t>ショウサイ</t>
    </rPh>
    <phoneticPr fontId="6"/>
  </si>
  <si>
    <t>助成事業に係る事前準備、会場設営等のため</t>
    <rPh sb="0" eb="2">
      <t>ジョセイ</t>
    </rPh>
    <rPh sb="2" eb="4">
      <t>ジギョウ</t>
    </rPh>
    <rPh sb="5" eb="6">
      <t>カカ</t>
    </rPh>
    <rPh sb="7" eb="9">
      <t>ジゼン</t>
    </rPh>
    <rPh sb="9" eb="11">
      <t>ジュンビ</t>
    </rPh>
    <rPh sb="12" eb="14">
      <t>カイジョウ</t>
    </rPh>
    <rPh sb="14" eb="16">
      <t>セツエイ</t>
    </rPh>
    <rPh sb="16" eb="17">
      <t>ナド</t>
    </rPh>
    <phoneticPr fontId="6"/>
  </si>
  <si>
    <t>助成事業に係る打合せのため</t>
    <rPh sb="0" eb="2">
      <t>ジョセイ</t>
    </rPh>
    <rPh sb="2" eb="4">
      <t>ジギョウ</t>
    </rPh>
    <rPh sb="5" eb="6">
      <t>カカ</t>
    </rPh>
    <rPh sb="7" eb="8">
      <t>ウ</t>
    </rPh>
    <rPh sb="8" eb="9">
      <t>ア</t>
    </rPh>
    <phoneticPr fontId="6"/>
  </si>
  <si>
    <t>打合せ</t>
    <rPh sb="0" eb="1">
      <t>ウ</t>
    </rPh>
    <rPh sb="1" eb="2">
      <t>ア</t>
    </rPh>
    <phoneticPr fontId="6"/>
  </si>
  <si>
    <t>事前準備</t>
    <rPh sb="0" eb="2">
      <t>ジゼン</t>
    </rPh>
    <rPh sb="2" eb="4">
      <t>ジュンビ</t>
    </rPh>
    <phoneticPr fontId="6"/>
  </si>
  <si>
    <t>時間的制約※</t>
    <phoneticPr fontId="6"/>
  </si>
  <si>
    <t>日数</t>
    <rPh sb="0" eb="2">
      <t>ニッスウ</t>
    </rPh>
    <phoneticPr fontId="6"/>
  </si>
  <si>
    <t>勤務時間数</t>
    <rPh sb="0" eb="2">
      <t>キンム</t>
    </rPh>
    <rPh sb="2" eb="5">
      <t>ジカンスウ</t>
    </rPh>
    <phoneticPr fontId="6"/>
  </si>
  <si>
    <t>勤務時間</t>
    <rPh sb="0" eb="2">
      <t>キンム</t>
    </rPh>
    <rPh sb="2" eb="4">
      <t>ジカン</t>
    </rPh>
    <phoneticPr fontId="6"/>
  </si>
  <si>
    <t>勤務月</t>
    <rPh sb="0" eb="2">
      <t>キンム</t>
    </rPh>
    <rPh sb="2" eb="3">
      <t>ツキ</t>
    </rPh>
    <phoneticPr fontId="6"/>
  </si>
  <si>
    <t>対象年度初日</t>
    <rPh sb="0" eb="2">
      <t>タイショウ</t>
    </rPh>
    <rPh sb="2" eb="4">
      <t>ネンド</t>
    </rPh>
    <rPh sb="4" eb="6">
      <t>ショニチ</t>
    </rPh>
    <phoneticPr fontId="6"/>
  </si>
  <si>
    <t>■事務局使用欄</t>
    <rPh sb="1" eb="4">
      <t>ジムキョク</t>
    </rPh>
    <rPh sb="4" eb="6">
      <t>シヨウ</t>
    </rPh>
    <rPh sb="6" eb="7">
      <t>ラン</t>
    </rPh>
    <phoneticPr fontId="6"/>
  </si>
  <si>
    <t>助成単価上限</t>
    <rPh sb="0" eb="2">
      <t>ジョセイ</t>
    </rPh>
    <rPh sb="2" eb="4">
      <t>タンカ</t>
    </rPh>
    <rPh sb="4" eb="6">
      <t>ジョウゲン</t>
    </rPh>
    <phoneticPr fontId="6"/>
  </si>
  <si>
    <t>休憩時間
（開始）</t>
    <rPh sb="0" eb="2">
      <t>キュウケイ</t>
    </rPh>
    <rPh sb="2" eb="4">
      <t>ジカン</t>
    </rPh>
    <rPh sb="6" eb="8">
      <t>カイシ</t>
    </rPh>
    <phoneticPr fontId="6"/>
  </si>
  <si>
    <t>休憩時間
（終了）</t>
    <rPh sb="0" eb="2">
      <t>キュウケイ</t>
    </rPh>
    <rPh sb="2" eb="4">
      <t>ジカン</t>
    </rPh>
    <rPh sb="6" eb="8">
      <t>シュウリョウ</t>
    </rPh>
    <phoneticPr fontId="6"/>
  </si>
  <si>
    <r>
      <t xml:space="preserve">距離
</t>
    </r>
    <r>
      <rPr>
        <sz val="6"/>
        <color theme="1"/>
        <rFont val="BIZ UDゴシック"/>
        <family val="3"/>
        <charset val="128"/>
      </rPr>
      <t>（ガソリン代のみ）</t>
    </r>
    <rPh sb="0" eb="2">
      <t>キョリ</t>
    </rPh>
    <rPh sb="8" eb="9">
      <t>ダイ</t>
    </rPh>
    <phoneticPr fontId="6"/>
  </si>
  <si>
    <t>荷物運搬等※</t>
    <rPh sb="0" eb="2">
      <t>ニモツ</t>
    </rPh>
    <rPh sb="2" eb="4">
      <t>ウンパン</t>
    </rPh>
    <rPh sb="4" eb="5">
      <t>ナド</t>
    </rPh>
    <phoneticPr fontId="6"/>
  </si>
  <si>
    <t>（分野）保健、医療、福祉の増進</t>
  </si>
  <si>
    <t>（分野）まちづくりの推進</t>
  </si>
  <si>
    <t>（分野）文化・スポーツ・観光・経済等の振興</t>
  </si>
  <si>
    <t>（分野）子どもの健全育成</t>
  </si>
  <si>
    <t>（冠基金）イオン環境基金</t>
  </si>
  <si>
    <t>（冠基金）ＣＧＣこども基金</t>
  </si>
  <si>
    <t>（冠基金）松前孝子こども基金</t>
  </si>
  <si>
    <t>（冠基金）工藤桂一まるやま動物園応援基金</t>
  </si>
  <si>
    <t>（冠基金）北海道自転車産業協会まちづくり基金</t>
  </si>
  <si>
    <t>（冠基金）小金湯さくらの森支援基金</t>
  </si>
  <si>
    <t>（冠基金）ひまわりピアサポート基金</t>
  </si>
  <si>
    <t>（冠基金）オークまちづくり元気基金</t>
  </si>
  <si>
    <t>（冠基金）札幌市管工事業協同組合あんしん基金</t>
  </si>
  <si>
    <t>（冠基金）ＨＲＭホールディングスグループまちづくり応援基金</t>
  </si>
  <si>
    <t>（冠基金）アサヒ住宅福祉応援基金</t>
  </si>
  <si>
    <t>（冠基金）札幌クリーニング協同組合環境美化基金</t>
  </si>
  <si>
    <t>（冠基金）北海道循環器病院　子どもさぽーと基金</t>
  </si>
  <si>
    <t>（冠基金）アリヤス基金</t>
  </si>
  <si>
    <t>（冠基金）さくらマネジメントグループ基金</t>
  </si>
  <si>
    <t>（冠基金）株式会社水章工業　こども基金</t>
  </si>
  <si>
    <t>（冠基金）新弘設備工業55周年記念　まちづくり基金</t>
  </si>
  <si>
    <t>（冠基金）長内　芸術振興基金</t>
  </si>
  <si>
    <t>（冠基金）「安田・三兼」まちづくり応援基金</t>
  </si>
  <si>
    <t>（冠基金）あいおいニッセイ同和損保　環境基金</t>
  </si>
  <si>
    <t>（冠基金）道路工業株式会社　夢クリエイト基金</t>
  </si>
  <si>
    <t>（冠基金）北電力設備工事（株）60周年記念　まちづくり基金</t>
  </si>
  <si>
    <t>（冠基金）エスエー　こども応援基金</t>
  </si>
  <si>
    <t>（冠基金）北央道路工業株式会社　地域あんしん基金</t>
  </si>
  <si>
    <t>（冠基金）札幌日信電子 50th まちづくり応援基金</t>
  </si>
  <si>
    <t>（冠基金）北ガス　札幌市を元気に！まちづくり応援基金</t>
  </si>
  <si>
    <t>（冠基金）さくら佐藤建設株式会社　夢　みんなのまちづくり応援基金</t>
  </si>
  <si>
    <t>（冠基金）あおぞら銀行札幌支店60周年記念　まちづくり応援基金</t>
  </si>
  <si>
    <t>（冠基金）株式会社宮川建設こども基金</t>
  </si>
  <si>
    <t>（冠基金）札幌生コンクリート協同組合こども育成基金</t>
  </si>
  <si>
    <t>（冠基金）武ダＧＥＡＤこども未来基金</t>
  </si>
  <si>
    <t>②分野指定助成</t>
    <rPh sb="1" eb="3">
      <t>ブンヤ</t>
    </rPh>
    <rPh sb="3" eb="5">
      <t>シテイ</t>
    </rPh>
    <rPh sb="5" eb="7">
      <t>ジョセイ</t>
    </rPh>
    <phoneticPr fontId="6"/>
  </si>
  <si>
    <t>支払元・支払先</t>
    <rPh sb="4" eb="6">
      <t>シハライ</t>
    </rPh>
    <rPh sb="6" eb="7">
      <t>サキ</t>
    </rPh>
    <phoneticPr fontId="6"/>
  </si>
  <si>
    <t>交付決定</t>
    <rPh sb="0" eb="2">
      <t>コウフ</t>
    </rPh>
    <rPh sb="2" eb="4">
      <t>ケッテイ</t>
    </rPh>
    <phoneticPr fontId="6"/>
  </si>
  <si>
    <t>交付確定</t>
    <rPh sb="0" eb="2">
      <t>コウフ</t>
    </rPh>
    <rPh sb="2" eb="4">
      <t>カクテイ</t>
    </rPh>
    <phoneticPr fontId="6"/>
  </si>
  <si>
    <t>助成対象事業費</t>
    <rPh sb="0" eb="2">
      <t>ジョセイ</t>
    </rPh>
    <rPh sb="2" eb="4">
      <t>タイショウ</t>
    </rPh>
    <rPh sb="4" eb="7">
      <t>ジギョウヒ</t>
    </rPh>
    <phoneticPr fontId="6"/>
  </si>
  <si>
    <t>助成金額</t>
    <rPh sb="0" eb="2">
      <t>ジョセイ</t>
    </rPh>
    <rPh sb="2" eb="4">
      <t>キンガク</t>
    </rPh>
    <phoneticPr fontId="6"/>
  </si>
  <si>
    <t>助成対象経費計
 (d)</t>
    <phoneticPr fontId="6"/>
  </si>
  <si>
    <t>支出合計
 (f)</t>
    <phoneticPr fontId="6"/>
  </si>
  <si>
    <t>自己負担額計
 (b)</t>
    <phoneticPr fontId="6"/>
  </si>
  <si>
    <t>(7)により
減ずる額</t>
    <rPh sb="7" eb="8">
      <t>ゲン</t>
    </rPh>
    <rPh sb="10" eb="11">
      <t>ガク</t>
    </rPh>
    <phoneticPr fontId="6"/>
  </si>
  <si>
    <t>(8)により
減ずる額</t>
    <rPh sb="7" eb="8">
      <t>ゲン</t>
    </rPh>
    <rPh sb="10" eb="11">
      <t>ガク</t>
    </rPh>
    <phoneticPr fontId="6"/>
  </si>
  <si>
    <r>
      <t xml:space="preserve">収入の決算額
</t>
    </r>
    <r>
      <rPr>
        <sz val="6"/>
        <rFont val="BIZ UDゴシック"/>
        <family val="3"/>
        <charset val="128"/>
      </rPr>
      <t>(b)-（(f)-(d)）</t>
    </r>
    <rPh sb="0" eb="2">
      <t>シュウニュウ</t>
    </rPh>
    <rPh sb="3" eb="6">
      <t>ケッサンガク</t>
    </rPh>
    <phoneticPr fontId="6"/>
  </si>
  <si>
    <r>
      <rPr>
        <sz val="7"/>
        <rFont val="BIZ UDゴシック"/>
        <family val="3"/>
        <charset val="128"/>
      </rPr>
      <t>助成対象外経費</t>
    </r>
    <r>
      <rPr>
        <sz val="8"/>
        <rFont val="BIZ UDゴシック"/>
        <family val="3"/>
        <charset val="128"/>
      </rPr>
      <t xml:space="preserve"> (e)</t>
    </r>
    <rPh sb="0" eb="5">
      <t>ジョセイタイショウガイ</t>
    </rPh>
    <rPh sb="5" eb="7">
      <t>ケイヒ</t>
    </rPh>
    <phoneticPr fontId="6"/>
  </si>
  <si>
    <r>
      <t>備品費</t>
    </r>
    <r>
      <rPr>
        <vertAlign val="superscript"/>
        <sz val="10"/>
        <color theme="1"/>
        <rFont val="BIZ UDゴシック"/>
        <family val="3"/>
        <charset val="128"/>
      </rPr>
      <t>※</t>
    </r>
    <phoneticPr fontId="6"/>
  </si>
  <si>
    <r>
      <t>人件費</t>
    </r>
    <r>
      <rPr>
        <vertAlign val="superscript"/>
        <sz val="10"/>
        <color theme="1"/>
        <rFont val="BIZ UDゴシック"/>
        <family val="3"/>
        <charset val="128"/>
      </rPr>
      <t>※</t>
    </r>
    <r>
      <rPr>
        <sz val="10"/>
        <color theme="1"/>
        <rFont val="BIZ UDゴシック"/>
        <family val="3"/>
        <charset val="128"/>
      </rPr>
      <t xml:space="preserve">
</t>
    </r>
    <r>
      <rPr>
        <sz val="8"/>
        <color theme="1"/>
        <rFont val="BIZ UDゴシック"/>
        <family val="3"/>
        <charset val="128"/>
      </rPr>
      <t>（テーマ指定助成のみ）</t>
    </r>
    <rPh sb="0" eb="3">
      <t>ジンケンヒ</t>
    </rPh>
    <rPh sb="9" eb="11">
      <t>シテイ</t>
    </rPh>
    <rPh sb="11" eb="13">
      <t>ジョセイ</t>
    </rPh>
    <phoneticPr fontId="6"/>
  </si>
  <si>
    <r>
      <t>助成対象外経費</t>
    </r>
    <r>
      <rPr>
        <b/>
        <vertAlign val="superscript"/>
        <sz val="10"/>
        <color theme="1"/>
        <rFont val="BIZ UDゴシック"/>
        <family val="3"/>
        <charset val="128"/>
      </rPr>
      <t>※</t>
    </r>
    <r>
      <rPr>
        <b/>
        <sz val="8"/>
        <color theme="1"/>
        <rFont val="BIZ UDゴシック"/>
        <family val="3"/>
        <charset val="128"/>
      </rPr>
      <t xml:space="preserve"> (e)</t>
    </r>
    <rPh sb="0" eb="2">
      <t>ジョセイ</t>
    </rPh>
    <rPh sb="2" eb="4">
      <t>タイショウ</t>
    </rPh>
    <rPh sb="4" eb="5">
      <t>ガイ</t>
    </rPh>
    <rPh sb="5" eb="7">
      <t>ケイヒ</t>
    </rPh>
    <phoneticPr fontId="6"/>
  </si>
  <si>
    <t>※()はテーマ指定助成のみ。備品費・人件費に係る上限額による調整前の支出決算額</t>
    <rPh sb="14" eb="15">
      <t>ヒン</t>
    </rPh>
    <rPh sb="15" eb="16">
      <t>ヒ</t>
    </rPh>
    <rPh sb="17" eb="20">
      <t>ジンケンヒ</t>
    </rPh>
    <rPh sb="22" eb="23">
      <t>カカ</t>
    </rPh>
    <rPh sb="24" eb="26">
      <t>ジョウゲン</t>
    </rPh>
    <rPh sb="26" eb="27">
      <t>ガク</t>
    </rPh>
    <rPh sb="28" eb="30">
      <t>チョウセイ</t>
    </rPh>
    <rPh sb="31" eb="32">
      <t>オコナ</t>
    </rPh>
    <rPh sb="34" eb="36">
      <t>シシュツ</t>
    </rPh>
    <rPh sb="36" eb="38">
      <t>ケッサン</t>
    </rPh>
    <rPh sb="38" eb="39">
      <t>ガク</t>
    </rPh>
    <phoneticPr fontId="6"/>
  </si>
  <si>
    <t>(収入)さぽーとほっと基金</t>
  </si>
  <si>
    <t>(収入)自己資金</t>
  </si>
  <si>
    <t>(収入)他の補助金・助成金</t>
  </si>
  <si>
    <t>(収入)寄附金・協賛金</t>
  </si>
  <si>
    <t>(収入)その他収入</t>
  </si>
  <si>
    <t>領収書
番号</t>
    <rPh sb="0" eb="3">
      <t>リョウシュウショ</t>
    </rPh>
    <rPh sb="4" eb="6">
      <t>バンゴウ</t>
    </rPh>
    <phoneticPr fontId="6"/>
  </si>
  <si>
    <t>事業報告書（令和７年度）</t>
    <rPh sb="2" eb="4">
      <t>ホウコク</t>
    </rPh>
    <rPh sb="6" eb="8">
      <t>レイワ</t>
    </rPh>
    <phoneticPr fontId="6"/>
  </si>
  <si>
    <t>2 事業実績報告書［様式8］について</t>
    <phoneticPr fontId="6"/>
  </si>
  <si>
    <t>3 事業報告書［様式9］について</t>
    <phoneticPr fontId="6"/>
  </si>
  <si>
    <t>4 収支決算書［様式10］について</t>
    <rPh sb="2" eb="4">
      <t>シュウシ</t>
    </rPh>
    <rPh sb="4" eb="7">
      <t>ケッサンショ</t>
    </rPh>
    <phoneticPr fontId="6"/>
  </si>
  <si>
    <t>5 収支内訳明細書［様式11］について</t>
    <rPh sb="2" eb="4">
      <t>シュウシ</t>
    </rPh>
    <rPh sb="4" eb="6">
      <t>ウチワケ</t>
    </rPh>
    <rPh sb="6" eb="9">
      <t>メイサイショ</t>
    </rPh>
    <phoneticPr fontId="6"/>
  </si>
  <si>
    <t>収支明細書</t>
    <rPh sb="0" eb="2">
      <t>シュウシ</t>
    </rPh>
    <rPh sb="2" eb="4">
      <t>メイサイ</t>
    </rPh>
    <rPh sb="4" eb="5">
      <t>ショ</t>
    </rPh>
    <phoneticPr fontId="6"/>
  </si>
  <si>
    <t>・（団体情報に変更があった場合のみ）変更届出書を提出していますか。</t>
    <rPh sb="2" eb="4">
      <t>ダンタイ</t>
    </rPh>
    <rPh sb="4" eb="6">
      <t>ジョウホウ</t>
    </rPh>
    <rPh sb="7" eb="9">
      <t>ヘンコウ</t>
    </rPh>
    <rPh sb="13" eb="15">
      <t>バアイ</t>
    </rPh>
    <rPh sb="18" eb="20">
      <t>ヘンコウ</t>
    </rPh>
    <rPh sb="20" eb="23">
      <t>トドケデショ</t>
    </rPh>
    <rPh sb="24" eb="26">
      <t>テイシュツ</t>
    </rPh>
    <phoneticPr fontId="6"/>
  </si>
  <si>
    <t>該当しない</t>
    <rPh sb="0" eb="2">
      <t>ガイトウ</t>
    </rPh>
    <phoneticPr fontId="6"/>
  </si>
  <si>
    <t>チェック内容</t>
    <rPh sb="4" eb="6">
      <t>ナイヨウ</t>
    </rPh>
    <phoneticPr fontId="6"/>
  </si>
  <si>
    <t>チェック欄</t>
    <rPh sb="4" eb="5">
      <t>ラン</t>
    </rPh>
    <phoneticPr fontId="6"/>
  </si>
  <si>
    <t>公共交通機関の利用が困難※</t>
    <rPh sb="0" eb="2">
      <t>コウキョウ</t>
    </rPh>
    <rPh sb="2" eb="4">
      <t>コウツウ</t>
    </rPh>
    <rPh sb="4" eb="6">
      <t>キカン</t>
    </rPh>
    <rPh sb="7" eb="9">
      <t>リヨウ</t>
    </rPh>
    <rPh sb="9" eb="11">
      <t>コンナン</t>
    </rPh>
    <phoneticPr fontId="6"/>
  </si>
  <si>
    <t>公共交通機関の利用が困難で、徒歩による移動も困難な場合。このとき、駅やバス停があるときは、それらから用務地までが遠く（おおよそ２km以上）、かつ、徒歩では業務に重大な支障が生じる場合</t>
    <rPh sb="56" eb="57">
      <t>トオ</t>
    </rPh>
    <rPh sb="66" eb="68">
      <t>イジョウ</t>
    </rPh>
    <phoneticPr fontId="6"/>
  </si>
  <si>
    <t>（タクシー代の場合）
・【目的・理由】は「荷物運搬等※」「公共交通機関の利用が困難※」「時間的制約※」のいずれかを選択していますか。</t>
    <rPh sb="5" eb="6">
      <t>ダイ</t>
    </rPh>
    <rPh sb="7" eb="9">
      <t>バアイ</t>
    </rPh>
    <rPh sb="13" eb="15">
      <t>モクテキ</t>
    </rPh>
    <rPh sb="16" eb="18">
      <t>リユウ</t>
    </rPh>
    <rPh sb="57" eb="59">
      <t>センタク</t>
    </rPh>
    <phoneticPr fontId="6"/>
  </si>
  <si>
    <t>6 《旅費内訳書》について ※旅費を支払う場合必須</t>
    <rPh sb="3" eb="5">
      <t>リョヒ</t>
    </rPh>
    <rPh sb="5" eb="8">
      <t>ウチワケショ</t>
    </rPh>
    <rPh sb="23" eb="25">
      <t>ヒッス</t>
    </rPh>
    <phoneticPr fontId="6"/>
  </si>
  <si>
    <t>▼助成概要</t>
    <rPh sb="1" eb="3">
      <t>ジョセイ</t>
    </rPh>
    <rPh sb="3" eb="5">
      <t>ガイヨウ</t>
    </rPh>
    <phoneticPr fontId="6"/>
  </si>
  <si>
    <t>助成金額（予定）</t>
    <rPh sb="2" eb="4">
      <t>キンガク</t>
    </rPh>
    <phoneticPr fontId="6"/>
  </si>
  <si>
    <t>・【収入合計】と【支出合計】は一致していますか。</t>
    <rPh sb="2" eb="4">
      <t>シュウニュウ</t>
    </rPh>
    <rPh sb="4" eb="6">
      <t>ゴウケイ</t>
    </rPh>
    <rPh sb="9" eb="11">
      <t>シシュツ</t>
    </rPh>
    <rPh sb="11" eb="13">
      <t>ゴウケイ</t>
    </rPh>
    <rPh sb="15" eb="17">
      <t>イッチ</t>
    </rPh>
    <phoneticPr fontId="6"/>
  </si>
  <si>
    <t>・【日付、摘要、支払元・支払先、 収入額・支出額】は領収書と一致していますか。</t>
    <rPh sb="19" eb="20">
      <t>ガク</t>
    </rPh>
    <rPh sb="23" eb="24">
      <t>ガク</t>
    </rPh>
    <rPh sb="26" eb="29">
      <t>リョウシュウショ</t>
    </rPh>
    <rPh sb="30" eb="32">
      <t>イッチ</t>
    </rPh>
    <phoneticPr fontId="6"/>
  </si>
  <si>
    <t>（ガソリン代の場合）
・「地図アプリ（Googleマップ等）」の写しなど距離が分かる資料を添付しましたか。</t>
    <rPh sb="5" eb="6">
      <t>ダイ</t>
    </rPh>
    <rPh sb="7" eb="9">
      <t>バアイ</t>
    </rPh>
    <rPh sb="13" eb="15">
      <t>チズ</t>
    </rPh>
    <rPh sb="28" eb="29">
      <t>ナド</t>
    </rPh>
    <rPh sb="32" eb="33">
      <t>ウツ</t>
    </rPh>
    <rPh sb="36" eb="38">
      <t>キョリ</t>
    </rPh>
    <rPh sb="39" eb="40">
      <t>ワ</t>
    </rPh>
    <rPh sb="42" eb="44">
      <t>シリョウ</t>
    </rPh>
    <rPh sb="45" eb="47">
      <t>テンプ</t>
    </rPh>
    <phoneticPr fontId="6"/>
  </si>
  <si>
    <t>＜年報掲載用＞</t>
    <rPh sb="1" eb="3">
      <t>ネンポウ</t>
    </rPh>
    <rPh sb="3" eb="5">
      <t>ケイサイ</t>
    </rPh>
    <rPh sb="5" eb="6">
      <t>ヨウ</t>
    </rPh>
    <phoneticPr fontId="6"/>
  </si>
  <si>
    <t>7 《年報掲載用原稿》について 【必須】</t>
    <rPh sb="3" eb="5">
      <t>ネンポウ</t>
    </rPh>
    <rPh sb="5" eb="8">
      <t>ケイサイヨウ</t>
    </rPh>
    <rPh sb="8" eb="10">
      <t>ゲンコウ</t>
    </rPh>
    <rPh sb="17" eb="19">
      <t>ヒッス</t>
    </rPh>
    <phoneticPr fontId="6"/>
  </si>
  <si>
    <t>8 以下の提出書類はそろっていますか？</t>
    <phoneticPr fontId="6"/>
  </si>
  <si>
    <t>ガソリン代
（上限）</t>
    <rPh sb="4" eb="5">
      <t>ダイ</t>
    </rPh>
    <rPh sb="7" eb="9">
      <t>ジョウゲン</t>
    </rPh>
    <phoneticPr fontId="6"/>
  </si>
  <si>
    <t>助成事業に係る当日運営、活動のため</t>
    <rPh sb="0" eb="2">
      <t>ジョセイ</t>
    </rPh>
    <rPh sb="2" eb="4">
      <t>ジギョウ</t>
    </rPh>
    <rPh sb="5" eb="6">
      <t>カカ</t>
    </rPh>
    <rPh sb="7" eb="9">
      <t>トウジツ</t>
    </rPh>
    <rPh sb="9" eb="11">
      <t>ウンエイ</t>
    </rPh>
    <rPh sb="12" eb="14">
      <t>カツドウ</t>
    </rPh>
    <phoneticPr fontId="6"/>
  </si>
  <si>
    <t>事業概要
100文字程度
（空白を含む）</t>
    <rPh sb="2" eb="4">
      <t>ガイヨウ</t>
    </rPh>
    <rPh sb="9" eb="13">
      <t>モジテイド</t>
    </rPh>
    <rPh sb="15" eb="17">
      <t>クウハク</t>
    </rPh>
    <rPh sb="18" eb="19">
      <t>フク</t>
    </rPh>
    <phoneticPr fontId="6"/>
  </si>
  <si>
    <t>・【予算額】は収支計画書から転記していますか。</t>
    <rPh sb="2" eb="5">
      <t>ヨサンガク</t>
    </rPh>
    <rPh sb="14" eb="16">
      <t>テンキ</t>
    </rPh>
    <phoneticPr fontId="6"/>
  </si>
  <si>
    <t>・（テーマ指定助成のみ）【備品費、人件費】は交付決定通知書からを転記していますか。</t>
    <rPh sb="5" eb="7">
      <t>シテイ</t>
    </rPh>
    <rPh sb="7" eb="9">
      <t>ジョセイ</t>
    </rPh>
    <rPh sb="13" eb="16">
      <t>ビヒンヒ</t>
    </rPh>
    <rPh sb="17" eb="20">
      <t>ジンケンヒ</t>
    </rPh>
    <rPh sb="32" eb="34">
      <t>テンキ</t>
    </rPh>
    <phoneticPr fontId="6"/>
  </si>
  <si>
    <t>・【事業期間、事業の目標】は事業計画書から転記していますか。</t>
    <rPh sb="2" eb="4">
      <t>ジギョウ</t>
    </rPh>
    <rPh sb="4" eb="6">
      <t>キカン</t>
    </rPh>
    <rPh sb="21" eb="23">
      <t>テンキ</t>
    </rPh>
    <phoneticPr fontId="6"/>
  </si>
  <si>
    <t>・【事業内容】には、助成金を受けて行った全ての事業について記入していますか。</t>
    <rPh sb="10" eb="13">
      <t>ジョセイキン</t>
    </rPh>
    <rPh sb="14" eb="15">
      <t>ウ</t>
    </rPh>
    <rPh sb="17" eb="18">
      <t>オコナ</t>
    </rPh>
    <rPh sb="23" eb="25">
      <t>ジギョウ</t>
    </rPh>
    <rPh sb="29" eb="31">
      <t>キニュウ</t>
    </rPh>
    <phoneticPr fontId="6"/>
  </si>
  <si>
    <t>・文字数は100文字程度となっていますか。</t>
    <rPh sb="1" eb="4">
      <t>モジスウ</t>
    </rPh>
    <rPh sb="8" eb="10">
      <t>モジ</t>
    </rPh>
    <rPh sb="10" eb="12">
      <t>テイド</t>
    </rPh>
    <phoneticPr fontId="6"/>
  </si>
  <si>
    <t>7 《人件費内訳書》について ※テーマ指定助成のみ（人件費を支払う場合は必須）</t>
    <rPh sb="3" eb="6">
      <t>ジンケンヒ</t>
    </rPh>
    <rPh sb="6" eb="9">
      <t>ウチワケショ</t>
    </rPh>
    <rPh sb="19" eb="21">
      <t>シテイ</t>
    </rPh>
    <rPh sb="21" eb="23">
      <t>ジョセイ</t>
    </rPh>
    <rPh sb="26" eb="29">
      <t>ジンケンヒ</t>
    </rPh>
    <rPh sb="30" eb="32">
      <t>シハラ</t>
    </rPh>
    <rPh sb="36" eb="38">
      <t>ヒッス</t>
    </rPh>
    <phoneticPr fontId="6"/>
  </si>
  <si>
    <t>・申請事業への従事時間のみ記載していますか。</t>
    <rPh sb="1" eb="3">
      <t>シンセイ</t>
    </rPh>
    <rPh sb="3" eb="5">
      <t>ジギョウ</t>
    </rPh>
    <rPh sb="7" eb="9">
      <t>ジュウジ</t>
    </rPh>
    <rPh sb="9" eb="11">
      <t>ジカン</t>
    </rPh>
    <rPh sb="13" eb="15">
      <t>キサイ</t>
    </rPh>
    <phoneticPr fontId="6"/>
  </si>
  <si>
    <t>・業務内容は記載していますか。</t>
    <rPh sb="1" eb="3">
      <t>ギョウム</t>
    </rPh>
    <rPh sb="3" eb="5">
      <t>ナイヨウ</t>
    </rPh>
    <rPh sb="6" eb="8">
      <t>キサイ</t>
    </rPh>
    <phoneticPr fontId="6"/>
  </si>
  <si>
    <t>（領収書について）
・領収書は添付台紙に貼っていますか。
・領収書に重なりはないですか。
・Ａ４版片面印刷でコピーしていますか。</t>
    <rPh sb="1" eb="4">
      <t>リョウシュウショ</t>
    </rPh>
    <rPh sb="11" eb="14">
      <t>リョウシュウショ</t>
    </rPh>
    <rPh sb="30" eb="33">
      <t>リョウシュウショ</t>
    </rPh>
    <rPh sb="34" eb="35">
      <t>カサ</t>
    </rPh>
    <phoneticPr fontId="6"/>
  </si>
  <si>
    <t>（事業の様子が分かる写真等）
・事業の様子が分かる資料、チラシ等は添付していますか。
・年報等に掲載（広く一般に公開）しても問題がない写真ですか。</t>
    <rPh sb="12" eb="13">
      <t>ナド</t>
    </rPh>
    <rPh sb="16" eb="18">
      <t>ジギョウ</t>
    </rPh>
    <rPh sb="19" eb="21">
      <t>ヨウス</t>
    </rPh>
    <rPh sb="22" eb="23">
      <t>ワ</t>
    </rPh>
    <rPh sb="25" eb="27">
      <t>シリョウ</t>
    </rPh>
    <rPh sb="31" eb="32">
      <t>ナド</t>
    </rPh>
    <rPh sb="33" eb="35">
      <t>テンプ</t>
    </rPh>
    <rPh sb="44" eb="46">
      <t>ネンポウ</t>
    </rPh>
    <rPh sb="46" eb="47">
      <t>ナド</t>
    </rPh>
    <rPh sb="48" eb="50">
      <t>ケイサイ</t>
    </rPh>
    <rPh sb="51" eb="52">
      <t>ヒロ</t>
    </rPh>
    <rPh sb="53" eb="55">
      <t>イッパン</t>
    </rPh>
    <rPh sb="56" eb="58">
      <t>コウカイ</t>
    </rPh>
    <rPh sb="62" eb="64">
      <t>モンダイ</t>
    </rPh>
    <rPh sb="67" eb="69">
      <t>シャシン</t>
    </rPh>
    <phoneticPr fontId="6"/>
  </si>
  <si>
    <t>・【備考欄】を記入していますか。
（備考欄の記入が必要な場合）
・予・決の差が３割を超える場合
・収支計画書にない経費を支出した場合
・収支計画書に記載していた経費を支出しなかった場合
・その他、収支に関して説明が必要な場合</t>
    <rPh sb="2" eb="5">
      <t>ビコウラン</t>
    </rPh>
    <rPh sb="7" eb="9">
      <t>キニュウ</t>
    </rPh>
    <rPh sb="18" eb="21">
      <t>ビコウラン</t>
    </rPh>
    <rPh sb="22" eb="24">
      <t>キニュウ</t>
    </rPh>
    <rPh sb="49" eb="51">
      <t>シュウシ</t>
    </rPh>
    <rPh sb="51" eb="54">
      <t>ケイカクショ</t>
    </rPh>
    <rPh sb="57" eb="59">
      <t>ケイヒ</t>
    </rPh>
    <rPh sb="60" eb="62">
      <t>シシュツ</t>
    </rPh>
    <rPh sb="64" eb="66">
      <t>バアイ</t>
    </rPh>
    <rPh sb="68" eb="70">
      <t>シュウシ</t>
    </rPh>
    <rPh sb="70" eb="73">
      <t>ケイカクショ</t>
    </rPh>
    <rPh sb="74" eb="76">
      <t>キサイ</t>
    </rPh>
    <rPh sb="80" eb="82">
      <t>ケイヒ</t>
    </rPh>
    <rPh sb="83" eb="85">
      <t>シシュツ</t>
    </rPh>
    <rPh sb="90" eb="92">
      <t>バアイ</t>
    </rPh>
    <rPh sb="96" eb="97">
      <t>タ</t>
    </rPh>
    <rPh sb="98" eb="100">
      <t>シュウシ</t>
    </rPh>
    <rPh sb="101" eb="102">
      <t>カン</t>
    </rPh>
    <rPh sb="104" eb="106">
      <t>セツメイ</t>
    </rPh>
    <rPh sb="107" eb="109">
      <t>ヒツヨウ</t>
    </rPh>
    <rPh sb="110" eb="112">
      <t>バアイ</t>
    </rPh>
    <phoneticPr fontId="6"/>
  </si>
  <si>
    <t>・領収書は番号順に並んでいますか。</t>
    <rPh sb="1" eb="4">
      <t>リョウシュウショ</t>
    </rPh>
    <rPh sb="5" eb="7">
      <t>バンゴウ</t>
    </rPh>
    <rPh sb="7" eb="8">
      <t>ジュン</t>
    </rPh>
    <rPh sb="9" eb="10">
      <t>ナラ</t>
    </rPh>
    <phoneticPr fontId="6"/>
  </si>
  <si>
    <t>・【助成の種類、事業名、助成対象事業費、助成金額（予定）】は交付決定通知書から転記していますか。</t>
    <rPh sb="7" eb="9">
      <t>テンキ</t>
    </rPh>
    <phoneticPr fontId="6"/>
  </si>
  <si>
    <t>当日運営・活動</t>
    <rPh sb="0" eb="2">
      <t>トウジツ</t>
    </rPh>
    <rPh sb="2" eb="4">
      <t>ウンエイ</t>
    </rPh>
    <rPh sb="5" eb="7">
      <t>カツドウ</t>
    </rPh>
    <phoneticPr fontId="6"/>
  </si>
  <si>
    <t>令和●年●月●日</t>
    <rPh sb="0" eb="2">
      <t>レイワ</t>
    </rPh>
    <rPh sb="3" eb="4">
      <t>ネン</t>
    </rPh>
    <rPh sb="5" eb="6">
      <t>ガツ</t>
    </rPh>
    <rPh sb="7" eb="8">
      <t>ニチ</t>
    </rPh>
    <phoneticPr fontId="7"/>
  </si>
  <si>
    <r>
      <t>　令和●年●月●日付札自治第</t>
    </r>
    <r>
      <rPr>
        <b/>
        <sz val="10"/>
        <rFont val="UD デジタル 教科書体 NP-B"/>
        <family val="1"/>
        <charset val="128"/>
      </rPr>
      <t>××××</t>
    </r>
    <r>
      <rPr>
        <sz val="10"/>
        <rFont val="UD デジタル 教科書体 NP-B"/>
        <family val="1"/>
        <charset val="128"/>
      </rPr>
      <t>号により、令和●年度札幌市市民まちづくり活動促進助成金の交付を受けました事業の実績について、下記のとおり報告します。</t>
    </r>
    <rPh sb="1" eb="3">
      <t>レイワ</t>
    </rPh>
    <rPh sb="23" eb="25">
      <t>レイワ</t>
    </rPh>
    <phoneticPr fontId="7"/>
  </si>
  <si>
    <t>特定非営利活動法人　●●●促進協議会</t>
  </si>
  <si>
    <t>代表理事　札幌　太郎</t>
  </si>
  <si>
    <t>060-8611</t>
  </si>
  <si>
    <t>札幌市中央区北１条西２丁目　□□様方</t>
  </si>
  <si>
    <t>中央　花子</t>
  </si>
  <si>
    <t>011-●●●-●●●●</t>
  </si>
  <si>
    <t>abcd@efg.hi.jp</t>
  </si>
  <si>
    <t>さまざまな世代がふるさとを語り地域資源の共有をする交流会を通じた、地域でたすけあえる関係づくり事業</t>
  </si>
  <si>
    <t>令和７年５月～令和７年９月</t>
    <phoneticPr fontId="6"/>
  </si>
  <si>
    <t>①7月1日（土）、②8月17日（日）</t>
    <phoneticPr fontId="6"/>
  </si>
  <si>
    <t>①、②●●地区会館</t>
    <phoneticPr fontId="6"/>
  </si>
  <si>
    <t>中学生以上</t>
    <phoneticPr fontId="6"/>
  </si>
  <si>
    <t>助成事業であることを明示した</t>
  </si>
  <si>
    <t>●●地区では高齢化が進み、地域の交流行事への参加数が減り、多世代交流の機会が減少しています。少子高齢化のなかでも互いに支えあえる関係のある地域づくりを目指し、様々な世代が集って地域の思い出や資源を語り、地域への愛着を深めるとともに、地域住民同士が交流し相互理解を深める機会を作ることを目的とします。</t>
    <phoneticPr fontId="6"/>
  </si>
  <si>
    <t>・SNSを通じた若年層へのアプローチにより、若年層の参加率が高くなり、多世代交流をはかることができました。
・マップ配布後にその効果をはかることが出来ませんでした。</t>
    <phoneticPr fontId="6"/>
  </si>
  <si>
    <t>・マップ配布後に別途交流会を実施するなどし、より住民交流を深め、また、地域資源を活かした取組みにつなげていきたいと思います。</t>
    <phoneticPr fontId="6"/>
  </si>
  <si>
    <t>・交流会の様子（写真）　　：別紙1
・チラシ（事業周知のため）：別紙2
・マップ（事業成果物）　　：別紙3</t>
    <phoneticPr fontId="6"/>
  </si>
  <si>
    <t>■■補助金に落選したため</t>
    <rPh sb="2" eb="5">
      <t>ホジョキン</t>
    </rPh>
    <rPh sb="6" eb="8">
      <t>ラクセン</t>
    </rPh>
    <phoneticPr fontId="6"/>
  </si>
  <si>
    <t>●●の影響で■■事業を中止したため</t>
    <phoneticPr fontId="6"/>
  </si>
  <si>
    <t>使用料・賃借料</t>
    <rPh sb="4" eb="7">
      <t>チンシャクリョウ</t>
    </rPh>
    <phoneticPr fontId="7"/>
  </si>
  <si>
    <t>ホール及び設備使用料</t>
  </si>
  <si>
    <t>●●●●</t>
  </si>
  <si>
    <t>会議室使用料（打ち合わせ）</t>
  </si>
  <si>
    <t>□□□□</t>
  </si>
  <si>
    <t>チラシ・ポスター印刷</t>
    <rPh sb="8" eb="10">
      <t>インサツ</t>
    </rPh>
    <phoneticPr fontId="7"/>
  </si>
  <si>
    <t>資料郵送</t>
    <rPh sb="0" eb="4">
      <t>シリョウユウソウ</t>
    </rPh>
    <phoneticPr fontId="7"/>
  </si>
  <si>
    <t>新聞折込広告料（近隣10万戸配布）</t>
  </si>
  <si>
    <t>▲▲</t>
  </si>
  <si>
    <t>講師謝礼</t>
  </si>
  <si>
    <t>助手謝礼</t>
  </si>
  <si>
    <t>△△△△</t>
  </si>
  <si>
    <t>展示パネル</t>
  </si>
  <si>
    <t>模造紙等</t>
    <rPh sb="3" eb="4">
      <t>トウ</t>
    </rPh>
    <phoneticPr fontId="7"/>
  </si>
  <si>
    <t>■■■</t>
  </si>
  <si>
    <t>講師・助手旅費（札幌-東京）</t>
  </si>
  <si>
    <t>飲食費（講師お茶菓子代）</t>
  </si>
  <si>
    <t>会場設営委託料</t>
  </si>
  <si>
    <t>●×●×</t>
  </si>
  <si>
    <t>ボランティア謝礼（マップデータ作成）</t>
  </si>
  <si>
    <t>講師旅費（札幌-東京）</t>
  </si>
  <si>
    <t>マップ印刷</t>
    <rPh sb="3" eb="5">
      <t>インサツ</t>
    </rPh>
    <phoneticPr fontId="7"/>
  </si>
  <si>
    <t>さぽーとほっと基金助成金</t>
    <rPh sb="7" eb="9">
      <t>キキン</t>
    </rPh>
    <rPh sb="9" eb="12">
      <t>ジョセイキン</t>
    </rPh>
    <phoneticPr fontId="6"/>
  </si>
  <si>
    <t>札幌市</t>
    <rPh sb="0" eb="3">
      <t>サッポロシ</t>
    </rPh>
    <phoneticPr fontId="6"/>
  </si>
  <si>
    <t>収1</t>
  </si>
  <si>
    <r>
      <t xml:space="preserve">返還金
</t>
    </r>
    <r>
      <rPr>
        <sz val="6"/>
        <rFont val="BIZ UDゴシック"/>
        <family val="3"/>
        <charset val="128"/>
      </rPr>
      <t>（概算払の場合）</t>
    </r>
    <rPh sb="0" eb="3">
      <t>ヘンカンキン</t>
    </rPh>
    <rPh sb="5" eb="7">
      <t>ガイサン</t>
    </rPh>
    <rPh sb="7" eb="8">
      <t>バラ</t>
    </rPh>
    <rPh sb="9" eb="11">
      <t>バアイ</t>
    </rPh>
    <phoneticPr fontId="6"/>
  </si>
  <si>
    <t>地下鉄</t>
    <rPh sb="0" eb="3">
      <t>チカテツ</t>
    </rPh>
    <phoneticPr fontId="6"/>
  </si>
  <si>
    <t>琴似～大通</t>
    <rPh sb="0" eb="2">
      <t>コトニ</t>
    </rPh>
    <rPh sb="3" eb="5">
      <t>オオドオ</t>
    </rPh>
    <phoneticPr fontId="7"/>
  </si>
  <si>
    <t>●●　●●</t>
  </si>
  <si>
    <t>ガソリン代</t>
    <rPh sb="4" eb="5">
      <t>ダイ</t>
    </rPh>
    <phoneticPr fontId="6"/>
  </si>
  <si>
    <t>自宅（北区●条●丁目●－●）～札幌エルプラザ</t>
    <rPh sb="0" eb="2">
      <t>ジタク</t>
    </rPh>
    <rPh sb="3" eb="5">
      <t>キタク</t>
    </rPh>
    <rPh sb="6" eb="7">
      <t>ジョウ</t>
    </rPh>
    <rPh sb="8" eb="10">
      <t>チョウメ</t>
    </rPh>
    <phoneticPr fontId="6"/>
  </si>
  <si>
    <t>●●資料作成</t>
    <rPh sb="2" eb="4">
      <t>シリョウ</t>
    </rPh>
    <rPh sb="4" eb="6">
      <t>サクセイ</t>
    </rPh>
    <phoneticPr fontId="7"/>
  </si>
  <si>
    <t>▲▲イベント従事</t>
    <rPh sb="6" eb="8">
      <t>ジュウジ</t>
    </rPh>
    <phoneticPr fontId="7"/>
  </si>
  <si>
    <t>■月別集計</t>
    <rPh sb="1" eb="3">
      <t>ツキベツ</t>
    </rPh>
    <rPh sb="3" eb="5">
      <t>シュウケイ</t>
    </rPh>
    <phoneticPr fontId="6"/>
  </si>
  <si>
    <t>氏名</t>
    <rPh sb="0" eb="2">
      <t>シメイ</t>
    </rPh>
    <phoneticPr fontId="6"/>
  </si>
  <si>
    <t>団体名</t>
    <rPh sb="0" eb="3">
      <t>ダンタイメイ</t>
    </rPh>
    <phoneticPr fontId="6"/>
  </si>
  <si>
    <t>■■会議（●●事業）</t>
    <rPh sb="2" eb="4">
      <t>カイギ</t>
    </rPh>
    <rPh sb="7" eb="9">
      <t>ジギョウ</t>
    </rPh>
    <phoneticPr fontId="7"/>
  </si>
  <si>
    <t>はい</t>
  </si>
  <si>
    <r>
      <rPr>
        <sz val="6"/>
        <color theme="1"/>
        <rFont val="BIZ UDゴシック"/>
        <family val="3"/>
        <charset val="128"/>
      </rPr>
      <t xml:space="preserve">（明示でぉなかった場合）
</t>
    </r>
    <r>
      <rPr>
        <sz val="10"/>
        <color theme="1"/>
        <rFont val="BIZ UDゴシック"/>
        <family val="3"/>
        <charset val="128"/>
      </rPr>
      <t>理由</t>
    </r>
    <rPh sb="1" eb="3">
      <t>メイジ</t>
    </rPh>
    <rPh sb="9" eb="11">
      <t>バアイ</t>
    </rPh>
    <rPh sb="13" eb="15">
      <t>リユウ</t>
    </rPh>
    <phoneticPr fontId="6"/>
  </si>
  <si>
    <t>助成事業の明示</t>
    <rPh sb="0" eb="2">
      <t>ジョセイ</t>
    </rPh>
    <rPh sb="2" eb="4">
      <t>ジギョウ</t>
    </rPh>
    <rPh sb="5" eb="7">
      <t>メイジ</t>
    </rPh>
    <phoneticPr fontId="6"/>
  </si>
  <si>
    <t>チラシ・ポスター等の印刷物</t>
  </si>
  <si>
    <t>（その他の場合：方法）</t>
    <rPh sb="3" eb="4">
      <t>タ</t>
    </rPh>
    <rPh sb="5" eb="7">
      <t>バアイ</t>
    </rPh>
    <rPh sb="8" eb="10">
      <t>ホウホウ</t>
    </rPh>
    <phoneticPr fontId="6"/>
  </si>
  <si>
    <t>ホームページ</t>
  </si>
  <si>
    <t>▲▲　▲▲</t>
    <phoneticPr fontId="6"/>
  </si>
  <si>
    <t xml:space="preserve">■交流会について
・交流会の実施により、自分の知らなかったまちの歴史や暮らしに触れることで、地域に愛着や関心をもってもらう機会を作ることができました。特に若年層から自分の住むまちのことを知ることができて、町内会などの地域のまちづくり活動にも参加してみようかと思うとの声がありました。
・自分の知っている情報の提供やまとめを作るなど、自分にできる気軽な参加で地域の取組にかかわり、住民同士の交流を深めるきっかけすることができました。
■マップ作成について
・マップの作成と・巡回展示（１０カ所）や地域団体、活動拠点への配布を通じて、多くの人に知っていただくことができ、地域に愛着や関心をもってもらう機会を作ることができました。
</t>
    <rPh sb="35" eb="36">
      <t>ク</t>
    </rPh>
    <rPh sb="75" eb="76">
      <t>トク</t>
    </rPh>
    <rPh sb="77" eb="80">
      <t>ジャクネンソウ</t>
    </rPh>
    <rPh sb="82" eb="84">
      <t>ジブン</t>
    </rPh>
    <rPh sb="85" eb="86">
      <t>ス</t>
    </rPh>
    <rPh sb="93" eb="94">
      <t>シ</t>
    </rPh>
    <rPh sb="102" eb="105">
      <t>チョウナイカイ</t>
    </rPh>
    <rPh sb="108" eb="110">
      <t>チイキ</t>
    </rPh>
    <rPh sb="116" eb="118">
      <t>カツドウ</t>
    </rPh>
    <rPh sb="120" eb="122">
      <t>サンカ</t>
    </rPh>
    <rPh sb="129" eb="130">
      <t>オモ</t>
    </rPh>
    <rPh sb="133" eb="134">
      <t>コエ</t>
    </rPh>
    <phoneticPr fontId="6"/>
  </si>
  <si>
    <r>
      <rPr>
        <b/>
        <sz val="10"/>
        <color theme="1"/>
        <rFont val="UD デジタル 教科書体 NP-B"/>
        <family val="1"/>
        <charset val="128"/>
      </rPr>
      <t xml:space="preserve">■交流会について
</t>
    </r>
    <r>
      <rPr>
        <sz val="10"/>
        <color theme="1"/>
        <rFont val="UD デジタル 教科書体 NP-B"/>
        <family val="1"/>
        <charset val="128"/>
      </rPr>
      <t xml:space="preserve">・7月と8月に実施し、ファシリテーターに■■■の経験が豊富な副理事長の●●様をお招きすることで、多世代が交流しやすいグループワークを行うことができました。
①7月1日　：●●を中心とした内容にて実施しました。
参加者は50名で、同世代が固まらないように〇つにグループを分けて検討を行いました。
②8月17日：△△を中心とした内容にて実施しました。
ＳＮＳやチラシを回覧するなど広報に力を入れた結果、若者の参加が増え参加者は75名と7月よりも多くなり、親子での参加も見られました。
</t>
    </r>
    <r>
      <rPr>
        <b/>
        <sz val="10"/>
        <color theme="1"/>
        <rFont val="UD デジタル 教科書体 NP-B"/>
        <family val="1"/>
        <charset val="128"/>
      </rPr>
      <t xml:space="preserve">■マップ作成について
</t>
    </r>
    <r>
      <rPr>
        <sz val="10"/>
        <color theme="1"/>
        <rFont val="UD デジタル 教科書体 NP-B"/>
        <family val="1"/>
        <charset val="128"/>
      </rPr>
      <t>・マップについては、交流会により集まった情報を●月にまとめ、作成しました。
・作成後、●月に〇〇に対し●部配布しました。また、△△△、□□□など（計●か所）への巡回展示を行いました。</t>
    </r>
    <rPh sb="192" eb="194">
      <t>カイラン</t>
    </rPh>
    <rPh sb="198" eb="200">
      <t>コウホウ</t>
    </rPh>
    <rPh sb="201" eb="202">
      <t>チカラ</t>
    </rPh>
    <rPh sb="203" eb="204">
      <t>イ</t>
    </rPh>
    <rPh sb="206" eb="208">
      <t>ケッカ</t>
    </rPh>
    <rPh sb="209" eb="211">
      <t>ワカモノ</t>
    </rPh>
    <rPh sb="212" eb="214">
      <t>サンカ</t>
    </rPh>
    <rPh sb="215" eb="216">
      <t>フ</t>
    </rPh>
    <rPh sb="336" eb="337">
      <t>ケイ</t>
    </rPh>
    <rPh sb="339" eb="340">
      <t>ショ</t>
    </rPh>
    <rPh sb="343" eb="347">
      <t>ジュンカイテンジ</t>
    </rPh>
    <rPh sb="348" eb="349">
      <t>オコナ</t>
    </rPh>
    <phoneticPr fontId="6"/>
  </si>
  <si>
    <t>収3</t>
    <phoneticPr fontId="6"/>
  </si>
  <si>
    <t>収4</t>
    <phoneticPr fontId="6"/>
  </si>
  <si>
    <t>企業協賛</t>
    <rPh sb="0" eb="2">
      <t>キギョウ</t>
    </rPh>
    <rPh sb="2" eb="4">
      <t>キョウサン</t>
    </rPh>
    <phoneticPr fontId="6"/>
  </si>
  <si>
    <t>○×○×</t>
  </si>
  <si>
    <t>収5</t>
    <phoneticPr fontId="6"/>
  </si>
  <si>
    <t>団体活動費</t>
    <rPh sb="0" eb="2">
      <t>ダンタイ</t>
    </rPh>
    <rPh sb="2" eb="5">
      <t>カツドウヒ</t>
    </rPh>
    <phoneticPr fontId="6"/>
  </si>
  <si>
    <t>●●●促進協議会</t>
    <rPh sb="3" eb="5">
      <t>ソクシン</t>
    </rPh>
    <rPh sb="5" eb="8">
      <t>キョウギカイ</t>
    </rPh>
    <phoneticPr fontId="6"/>
  </si>
  <si>
    <t>収2</t>
    <phoneticPr fontId="6"/>
  </si>
  <si>
    <t>①50名（高校生以下10名、一般30名、会員10名）
②75名（高校生以下30名、一般35名、会員10名）</t>
    <rPh sb="5" eb="8">
      <t>コウコウセイ</t>
    </rPh>
    <rPh sb="8" eb="10">
      <t>イカ</t>
    </rPh>
    <rPh sb="12" eb="13">
      <t>メイ</t>
    </rPh>
    <rPh sb="14" eb="16">
      <t>イッパン</t>
    </rPh>
    <rPh sb="18" eb="19">
      <t>メイ</t>
    </rPh>
    <rPh sb="20" eb="22">
      <t>カイイン</t>
    </rPh>
    <rPh sb="24" eb="25">
      <t>メイ</t>
    </rPh>
    <rPh sb="32" eb="35">
      <t>コウコウセイ</t>
    </rPh>
    <rPh sb="35" eb="37">
      <t>イカ</t>
    </rPh>
    <rPh sb="39" eb="40">
      <t>メイ</t>
    </rPh>
    <rPh sb="41" eb="43">
      <t>イッパン</t>
    </rPh>
    <rPh sb="45" eb="46">
      <t>メイ</t>
    </rPh>
    <phoneticPr fontId="6"/>
  </si>
  <si>
    <t>収6</t>
    <phoneticPr fontId="6"/>
  </si>
  <si>
    <t>一般500円×30名</t>
  </si>
  <si>
    <t>収7</t>
    <phoneticPr fontId="6"/>
  </si>
  <si>
    <t>会員</t>
    <rPh sb="0" eb="2">
      <t>カイイン</t>
    </rPh>
    <phoneticPr fontId="6"/>
  </si>
  <si>
    <t>一般</t>
    <rPh sb="0" eb="2">
      <t>イッパン</t>
    </rPh>
    <phoneticPr fontId="6"/>
  </si>
  <si>
    <t>一般500円×35名</t>
    <phoneticPr fontId="6"/>
  </si>
  <si>
    <t>高校生以下　無料
一般　　500円
会員　2,000円</t>
    <rPh sb="0" eb="3">
      <t>コウコウセイ</t>
    </rPh>
    <rPh sb="3" eb="5">
      <t>イカ</t>
    </rPh>
    <rPh sb="9" eb="11">
      <t>イッパン</t>
    </rPh>
    <rPh sb="16" eb="17">
      <t>エン</t>
    </rPh>
    <rPh sb="18" eb="20">
      <t>カイイン</t>
    </rPh>
    <rPh sb="26" eb="27">
      <t>エン</t>
    </rPh>
    <phoneticPr fontId="6"/>
  </si>
  <si>
    <t>会員2,000円×10名</t>
    <phoneticPr fontId="6"/>
  </si>
  <si>
    <t>会費2,000円×10名</t>
    <rPh sb="0" eb="2">
      <t>カイヒ</t>
    </rPh>
    <rPh sb="7" eb="8">
      <t>エン</t>
    </rPh>
    <rPh sb="11" eb="12">
      <t>メイ</t>
    </rPh>
    <phoneticPr fontId="6"/>
  </si>
  <si>
    <t>（参考）
残高</t>
    <rPh sb="1" eb="3">
      <t>サンコウ</t>
    </rPh>
    <rPh sb="5" eb="7">
      <t>ザンダカ</t>
    </rPh>
    <phoneticPr fontId="6"/>
  </si>
  <si>
    <t>地域住民が集まって、まちの歴史や暮らしについて語る交流会を開き、集まった情報をマップにまとめて、町内会等へ配布したり、巡回展示を行いました。地域の行事への参加や多世代交流の機会を作ることができました。</t>
    <rPh sb="0" eb="2">
      <t>チイキ</t>
    </rPh>
    <rPh sb="51" eb="52">
      <t>ナド</t>
    </rPh>
    <rPh sb="64" eb="65">
      <t>オコナ</t>
    </rPh>
    <rPh sb="70" eb="72">
      <t>チイキ</t>
    </rPh>
    <rPh sb="86" eb="88">
      <t>キカイ</t>
    </rPh>
    <rPh sb="89" eb="90">
      <t>ツク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</si>
</sst>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1" formatCode="_ * #,##0_ ;_ * \-#,##0_ ;_ * &quot;-&quot;_ ;_ @_ "/>
    <numFmt numFmtId="176" formatCode="#,##0&quot; 円&quot;"/>
    <numFmt numFmtId="177" formatCode="[$-411]ge\.m\.d;@"/>
    <numFmt numFmtId="178" formatCode="[h]:mm"/>
    <numFmt numFmtId="179" formatCode="\(#,##0\)"/>
    <numFmt numFmtId="180" formatCode="0.0&quot;km&quot;"/>
    <numFmt numFmtId="181" formatCode="yyyy&quot;年&quot;m&quot;月&quot;;@"/>
    <numFmt numFmtId="182" formatCode="yyyy&quot;年&quot;m&quot;月&quot;d&quot;日&quot;;@"/>
  </numFmts>
  <fonts count="29">
    <font>
      <sz val="11"/>
      <color theme="1"/>
      <name val="Calibri"/>
      <scheme val="minor"/>
    </font>
    <font>
      <sz val="11"/>
      <color theme="1"/>
      <name val="BIZ UDゴシック"/>
      <family val="3"/>
      <charset val="128"/>
    </font>
    <font>
      <sz val="10"/>
      <color theme="1"/>
      <name val="BIZ UDゴシック"/>
      <family val="3"/>
      <charset val="128"/>
    </font>
    <font>
      <sz val="8"/>
      <color theme="1"/>
      <name val="BIZ UDゴシック"/>
      <family val="3"/>
      <charset val="128"/>
    </font>
    <font>
      <b/>
      <sz val="10"/>
      <color theme="1"/>
      <name val="BIZ UDゴシック"/>
      <family val="3"/>
      <charset val="128"/>
    </font>
    <font>
      <sz val="7"/>
      <color theme="1"/>
      <name val="BIZ UDゴシック"/>
      <family val="3"/>
      <charset val="128"/>
    </font>
    <font>
      <sz val="6"/>
      <name val="Calibri"/>
      <family val="3"/>
      <charset val="128"/>
      <scheme val="minor"/>
    </font>
    <font>
      <sz val="11"/>
      <name val="BIZ UDゴシック"/>
      <family val="3"/>
      <charset val="128"/>
    </font>
    <font>
      <sz val="10"/>
      <name val="BIZ UDゴシック"/>
      <family val="3"/>
      <charset val="128"/>
    </font>
    <font>
      <sz val="9"/>
      <color theme="1"/>
      <name val="BIZ UDゴシック"/>
      <family val="3"/>
      <charset val="128"/>
    </font>
    <font>
      <sz val="11"/>
      <color theme="1"/>
      <name val="Calibri"/>
      <family val="2"/>
      <scheme val="minor"/>
    </font>
    <font>
      <sz val="11"/>
      <color theme="1"/>
      <name val="Calibri"/>
      <family val="2"/>
      <scheme val="minor"/>
    </font>
    <font>
      <sz val="10"/>
      <color rgb="FFFF0000"/>
      <name val="BIZ UDゴシック"/>
      <family val="3"/>
      <charset val="128"/>
    </font>
    <font>
      <b/>
      <sz val="8"/>
      <color theme="1"/>
      <name val="BIZ UDゴシック"/>
      <family val="3"/>
      <charset val="128"/>
    </font>
    <font>
      <sz val="6"/>
      <color theme="1"/>
      <name val="BIZ UDゴシック"/>
      <family val="3"/>
      <charset val="128"/>
    </font>
    <font>
      <sz val="10"/>
      <color theme="1"/>
      <name val="BIZ UDPゴシック"/>
      <family val="3"/>
      <charset val="128"/>
    </font>
    <font>
      <sz val="9"/>
      <color theme="1"/>
      <name val="BIZ UDPゴシック"/>
      <family val="3"/>
      <charset val="128"/>
    </font>
    <font>
      <sz val="8"/>
      <name val="BIZ UDゴシック"/>
      <family val="3"/>
      <charset val="128"/>
    </font>
    <font>
      <sz val="6"/>
      <name val="BIZ UDゴシック"/>
      <family val="3"/>
      <charset val="128"/>
    </font>
    <font>
      <sz val="7"/>
      <name val="BIZ UDゴシック"/>
      <family val="3"/>
      <charset val="128"/>
    </font>
    <font>
      <vertAlign val="superscript"/>
      <sz val="10"/>
      <color theme="1"/>
      <name val="BIZ UDゴシック"/>
      <family val="3"/>
      <charset val="128"/>
    </font>
    <font>
      <b/>
      <vertAlign val="superscript"/>
      <sz val="10"/>
      <color theme="1"/>
      <name val="BIZ UDゴシック"/>
      <family val="3"/>
      <charset val="128"/>
    </font>
    <font>
      <sz val="9"/>
      <color rgb="FFFF0000"/>
      <name val="BIZ UDゴシック"/>
      <family val="3"/>
      <charset val="128"/>
    </font>
    <font>
      <b/>
      <sz val="10"/>
      <name val="UD デジタル 教科書体 NP-B"/>
      <family val="1"/>
      <charset val="128"/>
    </font>
    <font>
      <sz val="10"/>
      <name val="UD デジタル 教科書体 NP-B"/>
      <family val="1"/>
      <charset val="128"/>
    </font>
    <font>
      <sz val="10"/>
      <color theme="1"/>
      <name val="UD デジタル 教科書体 NP-B"/>
      <family val="1"/>
      <charset val="128"/>
    </font>
    <font>
      <b/>
      <sz val="10"/>
      <color theme="1"/>
      <name val="UD デジタル 教科書体 NP-B"/>
      <family val="1"/>
      <charset val="128"/>
    </font>
    <font>
      <sz val="8"/>
      <color theme="1"/>
      <name val="UD デジタル 教科書体 NP-B"/>
      <family val="1"/>
      <charset val="128"/>
    </font>
    <font>
      <b/>
      <sz val="8"/>
      <color theme="1"/>
      <name val="UD デジタル 教科書体 NP-B"/>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16">
    <border>
      <left/>
      <right/>
      <top/>
      <bottom/>
      <diagonal/>
    </border>
    <border>
      <left style="thin">
        <color rgb="FF000000"/>
      </left>
      <right/>
      <top style="thin">
        <color rgb="FF000000"/>
      </top>
      <bottom/>
      <diagonal/>
    </border>
    <border>
      <left/>
      <right/>
      <top style="thin">
        <color rgb="FF000000"/>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double">
        <color rgb="FF000000"/>
      </bottom>
      <diagonal/>
    </border>
    <border>
      <left/>
      <right/>
      <top style="double">
        <color rgb="FF000000"/>
      </top>
      <bottom style="thin">
        <color rgb="FF000000"/>
      </bottom>
      <diagonal/>
    </border>
    <border>
      <left style="thin">
        <color rgb="FF000000"/>
      </left>
      <right/>
      <top/>
      <bottom style="double">
        <color rgb="FF000000"/>
      </bottom>
      <diagonal/>
    </border>
    <border>
      <left/>
      <right style="thin">
        <color rgb="FF000000"/>
      </right>
      <top/>
      <bottom style="double">
        <color rgb="FF000000"/>
      </bottom>
      <diagonal/>
    </border>
    <border>
      <left style="thin">
        <color rgb="FF000000"/>
      </left>
      <right style="thin">
        <color rgb="FF000000"/>
      </right>
      <top style="double">
        <color rgb="FF000000"/>
      </top>
      <bottom/>
      <diagonal/>
    </border>
    <border>
      <left/>
      <right/>
      <top/>
      <bottom style="double">
        <color rgb="FF000000"/>
      </bottom>
      <diagonal/>
    </border>
    <border>
      <left style="thin">
        <color rgb="FF000000"/>
      </left>
      <right/>
      <top style="double">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rgb="FF000000"/>
      </left>
      <right/>
      <top style="double">
        <color rgb="FF000000"/>
      </top>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bottom/>
      <diagonal/>
    </border>
    <border>
      <left style="thin">
        <color rgb="FF000000"/>
      </left>
      <right/>
      <top style="double">
        <color rgb="FF000000"/>
      </top>
      <bottom style="double">
        <color indexed="64"/>
      </bottom>
      <diagonal/>
    </border>
    <border>
      <left style="thin">
        <color rgb="FF000000"/>
      </left>
      <right style="thin">
        <color rgb="FF000000"/>
      </right>
      <top style="double">
        <color rgb="FF000000"/>
      </top>
      <bottom style="double">
        <color indexed="64"/>
      </bottom>
      <diagonal/>
    </border>
    <border>
      <left style="thin">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medium">
        <color auto="1"/>
      </top>
      <bottom style="double">
        <color rgb="FF000000"/>
      </bottom>
      <diagonal/>
    </border>
    <border>
      <left style="thin">
        <color rgb="FF000000"/>
      </left>
      <right/>
      <top style="medium">
        <color auto="1"/>
      </top>
      <bottom style="double">
        <color rgb="FF000000"/>
      </bottom>
      <diagonal/>
    </border>
    <border>
      <left style="thin">
        <color rgb="FF000000"/>
      </left>
      <right/>
      <top style="double">
        <color rgb="FF000000"/>
      </top>
      <bottom style="medium">
        <color auto="1"/>
      </bottom>
      <diagonal/>
    </border>
    <border>
      <left/>
      <right style="thin">
        <color rgb="FF000000"/>
      </right>
      <top/>
      <bottom style="medium">
        <color auto="1"/>
      </bottom>
      <diagonal/>
    </border>
    <border>
      <left style="thin">
        <color rgb="FF000000"/>
      </left>
      <right style="thin">
        <color rgb="FF000000"/>
      </right>
      <top/>
      <bottom style="medium">
        <color auto="1"/>
      </bottom>
      <diagonal/>
    </border>
    <border>
      <left style="thin">
        <color rgb="FF000000"/>
      </left>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rgb="FF000000"/>
      </right>
      <top style="medium">
        <color auto="1"/>
      </top>
      <bottom style="double">
        <color auto="1"/>
      </bottom>
      <diagonal/>
    </border>
    <border>
      <left/>
      <right style="thin">
        <color rgb="FF000000"/>
      </right>
      <top style="double">
        <color indexed="64"/>
      </top>
      <bottom/>
      <diagonal/>
    </border>
    <border>
      <left/>
      <right/>
      <top style="double">
        <color rgb="FF000000"/>
      </top>
      <bottom style="medium">
        <color auto="1"/>
      </bottom>
      <diagonal/>
    </border>
    <border>
      <left style="medium">
        <color auto="1"/>
      </left>
      <right style="medium">
        <color auto="1"/>
      </right>
      <top style="double">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style="thin">
        <color rgb="FF000000"/>
      </right>
      <top style="medium">
        <color auto="1"/>
      </top>
      <bottom style="double">
        <color auto="1"/>
      </bottom>
      <diagonal/>
    </border>
    <border>
      <left style="thin">
        <color rgb="FF000000"/>
      </left>
      <right/>
      <top style="medium">
        <color auto="1"/>
      </top>
      <bottom style="double">
        <color auto="1"/>
      </bottom>
      <diagonal/>
    </border>
    <border>
      <left style="thin">
        <color rgb="FF000000"/>
      </left>
      <right style="thin">
        <color rgb="FF000000"/>
      </right>
      <top style="double">
        <color indexed="64"/>
      </top>
      <bottom style="thin">
        <color rgb="FF000000"/>
      </bottom>
      <diagonal/>
    </border>
    <border>
      <left/>
      <right/>
      <top/>
      <bottom style="thin">
        <color indexed="64"/>
      </bottom>
      <diagonal/>
    </border>
    <border>
      <left style="thin">
        <color rgb="FF000000"/>
      </left>
      <right/>
      <top style="double">
        <color indexed="64"/>
      </top>
      <bottom style="thin">
        <color rgb="FF000000"/>
      </bottom>
      <diagonal/>
    </border>
    <border>
      <left/>
      <right style="medium">
        <color auto="1"/>
      </right>
      <top style="double">
        <color rgb="FF000000"/>
      </top>
      <bottom style="medium">
        <color auto="1"/>
      </bottom>
      <diagonal/>
    </border>
    <border>
      <left/>
      <right style="medium">
        <color auto="1"/>
      </right>
      <top style="double">
        <color rgb="FF000000"/>
      </top>
      <bottom style="double">
        <color rgb="FF000000"/>
      </bottom>
      <diagonal/>
    </border>
    <border>
      <left/>
      <right style="medium">
        <color auto="1"/>
      </right>
      <top style="thin">
        <color rgb="FF000000"/>
      </top>
      <bottom style="double">
        <color rgb="FF000000"/>
      </bottom>
      <diagonal/>
    </border>
    <border>
      <left/>
      <right style="medium">
        <color auto="1"/>
      </right>
      <top style="thin">
        <color rgb="FF000000"/>
      </top>
      <bottom style="thin">
        <color rgb="FF000000"/>
      </bottom>
      <diagonal/>
    </border>
    <border>
      <left/>
      <right style="medium">
        <color auto="1"/>
      </right>
      <top style="double">
        <color indexed="64"/>
      </top>
      <bottom style="thin">
        <color rgb="FF000000"/>
      </bottom>
      <diagonal/>
    </border>
    <border>
      <left/>
      <right style="medium">
        <color auto="1"/>
      </right>
      <top style="double">
        <color rgb="FF000000"/>
      </top>
      <bottom style="double">
        <color indexed="64"/>
      </bottom>
      <diagonal/>
    </border>
    <border>
      <left/>
      <right style="medium">
        <color auto="1"/>
      </right>
      <top style="medium">
        <color auto="1"/>
      </top>
      <bottom style="double">
        <color rgb="FF000000"/>
      </bottom>
      <diagonal/>
    </border>
    <border>
      <left/>
      <right style="medium">
        <color auto="1"/>
      </right>
      <top style="double">
        <color rgb="FF000000"/>
      </top>
      <bottom style="thin">
        <color rgb="FF000000"/>
      </bottom>
      <diagonal/>
    </border>
    <border>
      <left/>
      <right/>
      <top/>
      <bottom style="medium">
        <color auto="1"/>
      </bottom>
      <diagonal/>
    </border>
    <border>
      <left style="medium">
        <color auto="1"/>
      </left>
      <right/>
      <top style="double">
        <color auto="1"/>
      </top>
      <bottom style="double">
        <color indexed="64"/>
      </bottom>
      <diagonal/>
    </border>
    <border>
      <left/>
      <right/>
      <top style="double">
        <color auto="1"/>
      </top>
      <bottom style="double">
        <color indexed="64"/>
      </bottom>
      <diagonal/>
    </border>
    <border>
      <left style="medium">
        <color auto="1"/>
      </left>
      <right style="thin">
        <color rgb="FF000000"/>
      </right>
      <top style="double">
        <color indexed="64"/>
      </top>
      <bottom/>
      <diagonal/>
    </border>
    <border>
      <left/>
      <right/>
      <top style="double">
        <color indexed="64"/>
      </top>
      <bottom style="thin">
        <color rgb="FF000000"/>
      </bottom>
      <diagonal/>
    </border>
    <border>
      <left style="medium">
        <color auto="1"/>
      </left>
      <right style="thin">
        <color rgb="FF000000"/>
      </right>
      <top/>
      <bottom/>
      <diagonal/>
    </border>
    <border>
      <left style="medium">
        <color auto="1"/>
      </left>
      <right style="thin">
        <color rgb="FF000000"/>
      </right>
      <top/>
      <bottom style="double">
        <color rgb="FF000000"/>
      </bottom>
      <diagonal/>
    </border>
    <border>
      <left style="medium">
        <color auto="1"/>
      </left>
      <right/>
      <top style="double">
        <color rgb="FF000000"/>
      </top>
      <bottom style="medium">
        <color auto="1"/>
      </bottom>
      <diagonal/>
    </border>
    <border>
      <left/>
      <right style="thin">
        <color auto="1"/>
      </right>
      <top style="double">
        <color rgb="FF000000"/>
      </top>
      <bottom style="medium">
        <color auto="1"/>
      </bottom>
      <diagonal/>
    </border>
    <border>
      <left/>
      <right style="thin">
        <color indexed="64"/>
      </right>
      <top style="thin">
        <color indexed="64"/>
      </top>
      <bottom style="dotted">
        <color indexed="64"/>
      </bottom>
      <diagonal/>
    </border>
    <border>
      <left style="thin">
        <color indexed="64"/>
      </left>
      <right style="thin">
        <color rgb="FF000000"/>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right style="thin">
        <color indexed="64"/>
      </right>
      <top style="medium">
        <color auto="1"/>
      </top>
      <bottom style="double">
        <color auto="1"/>
      </bottom>
      <diagonal/>
    </border>
    <border>
      <left/>
      <right style="medium">
        <color auto="1"/>
      </right>
      <top/>
      <bottom style="double">
        <color rgb="FF000000"/>
      </bottom>
      <diagonal/>
    </border>
    <border>
      <left/>
      <right style="medium">
        <color auto="1"/>
      </right>
      <top style="thin">
        <color rgb="FF000000"/>
      </top>
      <bottom/>
      <diagonal/>
    </border>
    <border>
      <left/>
      <right style="medium">
        <color auto="1"/>
      </right>
      <top/>
      <bottom style="thin">
        <color rgb="FF000000"/>
      </bottom>
      <diagonal/>
    </border>
    <border>
      <left/>
      <right/>
      <top style="medium">
        <color auto="1"/>
      </top>
      <bottom style="double">
        <color rgb="FF000000"/>
      </bottom>
      <diagonal/>
    </border>
    <border>
      <left/>
      <right/>
      <top style="double">
        <color rgb="FF000000"/>
      </top>
      <bottom style="double">
        <color indexed="64"/>
      </bottom>
      <diagonal/>
    </border>
    <border>
      <left/>
      <right/>
      <top style="double">
        <color rgb="FF000000"/>
      </top>
      <bottom style="double">
        <color rgb="FF000000"/>
      </bottom>
      <diagonal/>
    </border>
    <border>
      <left/>
      <right/>
      <top style="double">
        <color rgb="FF000000"/>
      </top>
      <bottom/>
      <diagonal/>
    </border>
    <border>
      <left/>
      <right style="medium">
        <color auto="1"/>
      </right>
      <top style="double">
        <color rgb="FF000000"/>
      </top>
      <bottom/>
      <diagonal/>
    </border>
    <border>
      <left style="medium">
        <color auto="1"/>
      </left>
      <right/>
      <top style="double">
        <color rgb="FF000000"/>
      </top>
      <bottom/>
      <diagonal/>
    </border>
    <border>
      <left style="medium">
        <color auto="1"/>
      </left>
      <right/>
      <top/>
      <bottom style="double">
        <color rgb="FF000000"/>
      </bottom>
      <diagonal/>
    </border>
    <border>
      <left/>
      <right style="medium">
        <color auto="1"/>
      </right>
      <top/>
      <bottom style="medium">
        <color auto="1"/>
      </bottom>
      <diagonal/>
    </border>
    <border>
      <left/>
      <right style="thin">
        <color rgb="FF000000"/>
      </right>
      <top style="double">
        <color indexed="64"/>
      </top>
      <bottom style="thin">
        <color rgb="FF000000"/>
      </bottom>
      <diagonal/>
    </border>
    <border>
      <left/>
      <right style="thin">
        <color auto="1"/>
      </right>
      <top style="double">
        <color indexed="64"/>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diagonal/>
    </border>
    <border>
      <left/>
      <right style="thin">
        <color auto="1"/>
      </right>
      <top/>
      <bottom style="thin">
        <color rgb="FF000000"/>
      </bottom>
      <diagonal/>
    </border>
    <border>
      <left/>
      <right style="thin">
        <color auto="1"/>
      </right>
      <top/>
      <bottom style="double">
        <color rgb="FF000000"/>
      </bottom>
      <diagonal/>
    </border>
    <border>
      <left/>
      <right style="thin">
        <color auto="1"/>
      </right>
      <top style="double">
        <color rgb="FF000000"/>
      </top>
      <bottom/>
      <diagonal/>
    </border>
    <border>
      <left style="thin">
        <color auto="1"/>
      </left>
      <right style="thin">
        <color rgb="FF000000"/>
      </right>
      <top style="double">
        <color rgb="FF000000"/>
      </top>
      <bottom/>
      <diagonal/>
    </border>
    <border>
      <left style="thin">
        <color auto="1"/>
      </left>
      <right style="thin">
        <color rgb="FF000000"/>
      </right>
      <top/>
      <bottom style="double">
        <color rgb="FF000000"/>
      </bottom>
      <diagonal/>
    </border>
    <border>
      <left style="thin">
        <color auto="1"/>
      </left>
      <right style="thin">
        <color rgb="FF000000"/>
      </right>
      <top/>
      <bottom style="thin">
        <color rgb="FF000000"/>
      </bottom>
      <diagonal/>
    </border>
    <border>
      <left style="thin">
        <color indexed="64"/>
      </left>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s>
  <cellStyleXfs count="4">
    <xf numFmtId="0" fontId="0" fillId="0" borderId="0"/>
    <xf numFmtId="9" fontId="10" fillId="0" borderId="0" applyFont="0" applyFill="0" applyBorder="0" applyAlignment="0" applyProtection="0">
      <alignment vertical="center"/>
    </xf>
    <xf numFmtId="0" fontId="11" fillId="0" borderId="3"/>
    <xf numFmtId="0" fontId="10" fillId="0" borderId="3"/>
  </cellStyleXfs>
  <cellXfs count="398">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shrinkToFit="1"/>
    </xf>
    <xf numFmtId="0" fontId="2" fillId="0" borderId="0" xfId="0" applyFont="1" applyAlignment="1">
      <alignment horizontal="centerContinuous" vertical="center"/>
    </xf>
    <xf numFmtId="0" fontId="2" fillId="0" borderId="24" xfId="0" applyFont="1" applyBorder="1" applyAlignment="1">
      <alignment horizontal="center" vertical="center" shrinkToFit="1"/>
    </xf>
    <xf numFmtId="0" fontId="2" fillId="0" borderId="24" xfId="0" applyFont="1" applyBorder="1" applyAlignment="1">
      <alignment horizontal="center" vertical="center" wrapText="1" shrinkToFit="1"/>
    </xf>
    <xf numFmtId="177" fontId="2" fillId="0" borderId="0" xfId="0" applyNumberFormat="1" applyFont="1" applyAlignment="1">
      <alignment vertical="center" shrinkToFit="1"/>
    </xf>
    <xf numFmtId="177" fontId="2" fillId="0" borderId="24" xfId="0" applyNumberFormat="1" applyFont="1" applyBorder="1" applyAlignment="1">
      <alignment horizontal="center" vertical="center" shrinkToFit="1"/>
    </xf>
    <xf numFmtId="0" fontId="9" fillId="0" borderId="24" xfId="0" applyFont="1" applyBorder="1" applyAlignment="1">
      <alignment horizontal="center" vertical="center" wrapText="1" shrinkToFit="1"/>
    </xf>
    <xf numFmtId="0" fontId="2" fillId="0" borderId="0" xfId="0" applyNumberFormat="1" applyFont="1" applyAlignment="1">
      <alignment vertical="center"/>
    </xf>
    <xf numFmtId="0" fontId="2" fillId="0" borderId="0" xfId="0" applyNumberFormat="1" applyFont="1" applyAlignment="1">
      <alignment vertical="center" shrinkToFit="1"/>
    </xf>
    <xf numFmtId="0" fontId="2" fillId="0" borderId="3" xfId="2" applyFont="1" applyAlignment="1">
      <alignment horizontal="left" vertical="center"/>
    </xf>
    <xf numFmtId="0" fontId="2" fillId="0" borderId="3" xfId="2" applyFont="1" applyAlignment="1">
      <alignment horizontal="right" vertical="center" shrinkToFit="1"/>
    </xf>
    <xf numFmtId="0" fontId="3" fillId="0" borderId="3" xfId="2" applyFont="1" applyAlignment="1">
      <alignment horizontal="right" vertical="center" shrinkToFit="1"/>
    </xf>
    <xf numFmtId="0" fontId="8" fillId="0" borderId="3" xfId="2" applyFont="1" applyAlignment="1">
      <alignment horizontal="left" vertical="center"/>
    </xf>
    <xf numFmtId="0" fontId="1" fillId="0" borderId="3" xfId="2" applyFont="1" applyAlignment="1">
      <alignment horizontal="left" vertical="center"/>
    </xf>
    <xf numFmtId="0" fontId="1" fillId="0" borderId="3" xfId="2" applyFont="1" applyAlignment="1">
      <alignment horizontal="centerContinuous" vertical="center"/>
    </xf>
    <xf numFmtId="0" fontId="2" fillId="0" borderId="3" xfId="2" applyFont="1" applyAlignment="1">
      <alignment horizontal="centerContinuous" vertical="center"/>
    </xf>
    <xf numFmtId="0" fontId="2" fillId="0" borderId="24" xfId="2" applyFont="1" applyBorder="1" applyAlignment="1">
      <alignment horizontal="centerContinuous" vertical="center" wrapText="1"/>
    </xf>
    <xf numFmtId="0" fontId="7" fillId="0" borderId="24" xfId="2" applyFont="1" applyBorder="1" applyAlignment="1">
      <alignment horizontal="centerContinuous" vertical="center"/>
    </xf>
    <xf numFmtId="0" fontId="2" fillId="0" borderId="3" xfId="2" applyFont="1" applyAlignment="1">
      <alignment horizontal="left" vertical="center" wrapText="1" indent="1"/>
    </xf>
    <xf numFmtId="0" fontId="2" fillId="0" borderId="3" xfId="2" applyFont="1" applyAlignment="1">
      <alignment horizontal="center" vertical="center" wrapText="1"/>
    </xf>
    <xf numFmtId="0" fontId="2" fillId="0" borderId="3" xfId="2" applyFont="1" applyAlignment="1">
      <alignment horizontal="left" vertical="center" indent="1"/>
    </xf>
    <xf numFmtId="0" fontId="1" fillId="0" borderId="3" xfId="2" applyFont="1" applyAlignment="1">
      <alignment horizontal="left" vertical="center" indent="1"/>
    </xf>
    <xf numFmtId="0" fontId="1" fillId="0" borderId="3" xfId="2" applyFont="1" applyAlignment="1">
      <alignment horizontal="left" vertical="center" wrapText="1" indent="1"/>
    </xf>
    <xf numFmtId="0" fontId="2" fillId="0" borderId="0" xfId="0" applyFont="1" applyFill="1" applyAlignment="1">
      <alignment vertical="center"/>
    </xf>
    <xf numFmtId="41" fontId="2" fillId="0" borderId="0" xfId="0" applyNumberFormat="1" applyFont="1" applyFill="1" applyAlignment="1">
      <alignment vertical="center"/>
    </xf>
    <xf numFmtId="0" fontId="2" fillId="0" borderId="3" xfId="0" applyFont="1" applyFill="1" applyBorder="1" applyAlignment="1">
      <alignment vertical="center" shrinkToFit="1"/>
    </xf>
    <xf numFmtId="0" fontId="2" fillId="0" borderId="0" xfId="0" applyNumberFormat="1" applyFont="1" applyFill="1" applyAlignment="1">
      <alignment vertical="center"/>
    </xf>
    <xf numFmtId="41" fontId="2" fillId="0" borderId="0" xfId="0" applyNumberFormat="1" applyFont="1" applyFill="1" applyAlignment="1">
      <alignment horizontal="centerContinuous" vertical="center"/>
    </xf>
    <xf numFmtId="0" fontId="2" fillId="0" borderId="0" xfId="0" applyNumberFormat="1" applyFont="1" applyFill="1" applyAlignment="1">
      <alignment horizontal="centerContinuous" vertical="center"/>
    </xf>
    <xf numFmtId="0" fontId="2" fillId="0" borderId="3" xfId="0" applyFont="1" applyFill="1" applyBorder="1" applyAlignment="1">
      <alignment vertical="center"/>
    </xf>
    <xf numFmtId="0" fontId="2" fillId="0" borderId="3" xfId="0" applyNumberFormat="1" applyFont="1" applyFill="1" applyBorder="1" applyAlignment="1">
      <alignment vertical="center"/>
    </xf>
    <xf numFmtId="41" fontId="2" fillId="0" borderId="0" xfId="0" applyNumberFormat="1" applyFont="1" applyFill="1" applyAlignment="1">
      <alignment vertical="center" shrinkToFit="1"/>
    </xf>
    <xf numFmtId="41" fontId="2" fillId="0" borderId="12" xfId="0" applyNumberFormat="1" applyFont="1" applyFill="1" applyBorder="1" applyAlignment="1">
      <alignment horizontal="center" vertical="center" shrinkToFit="1"/>
    </xf>
    <xf numFmtId="41" fontId="2" fillId="0" borderId="0" xfId="0" applyNumberFormat="1" applyFont="1" applyFill="1" applyAlignment="1">
      <alignment horizontal="center" vertical="center" shrinkToFit="1"/>
    </xf>
    <xf numFmtId="0" fontId="8" fillId="0" borderId="0" xfId="0" applyFont="1" applyAlignment="1">
      <alignment vertical="center"/>
    </xf>
    <xf numFmtId="3" fontId="8" fillId="0" borderId="0" xfId="0" applyNumberFormat="1" applyFont="1" applyAlignment="1">
      <alignment vertical="center"/>
    </xf>
    <xf numFmtId="0" fontId="8" fillId="0" borderId="3" xfId="0" applyFont="1" applyBorder="1" applyAlignment="1">
      <alignment vertical="center"/>
    </xf>
    <xf numFmtId="0" fontId="2" fillId="0" borderId="3" xfId="0" applyNumberFormat="1" applyFont="1" applyFill="1" applyBorder="1" applyAlignment="1">
      <alignment horizontal="center" vertical="center"/>
    </xf>
    <xf numFmtId="0" fontId="4" fillId="0" borderId="3" xfId="0" applyNumberFormat="1" applyFont="1" applyFill="1" applyBorder="1" applyAlignment="1">
      <alignment vertical="center"/>
    </xf>
    <xf numFmtId="41" fontId="8" fillId="0" borderId="24" xfId="0" applyNumberFormat="1" applyFont="1" applyBorder="1" applyAlignment="1">
      <alignment vertical="center" shrinkToFit="1"/>
    </xf>
    <xf numFmtId="41" fontId="8" fillId="0" borderId="24" xfId="1" applyNumberFormat="1" applyFont="1" applyFill="1" applyBorder="1" applyAlignment="1">
      <alignment vertical="center" shrinkToFit="1"/>
    </xf>
    <xf numFmtId="0" fontId="12" fillId="0" borderId="0" xfId="0" applyFont="1" applyFill="1" applyAlignment="1">
      <alignment vertical="center"/>
    </xf>
    <xf numFmtId="0" fontId="2" fillId="0" borderId="3" xfId="3" applyFont="1" applyAlignment="1">
      <alignment horizontal="left" vertical="center"/>
    </xf>
    <xf numFmtId="0" fontId="2" fillId="0" borderId="3" xfId="3" applyFont="1" applyAlignment="1">
      <alignment horizontal="left" vertical="center" indent="1" shrinkToFit="1"/>
    </xf>
    <xf numFmtId="0" fontId="12" fillId="0" borderId="3" xfId="3" applyFont="1" applyAlignment="1">
      <alignment horizontal="left" vertical="center"/>
    </xf>
    <xf numFmtId="0" fontId="2" fillId="0" borderId="3" xfId="3" applyFont="1" applyAlignment="1">
      <alignment vertical="center" wrapText="1"/>
    </xf>
    <xf numFmtId="0" fontId="2" fillId="0" borderId="3" xfId="3" applyFont="1" applyAlignment="1">
      <alignment horizontal="left" vertical="center" shrinkToFit="1"/>
    </xf>
    <xf numFmtId="0" fontId="2" fillId="0" borderId="32" xfId="3" applyFont="1" applyBorder="1" applyAlignment="1">
      <alignment horizontal="center" vertical="center" shrinkToFit="1"/>
    </xf>
    <xf numFmtId="0" fontId="2" fillId="0" borderId="32" xfId="0" applyFont="1" applyBorder="1" applyAlignment="1">
      <alignment horizontal="center" vertical="center" wrapText="1" shrinkToFit="1"/>
    </xf>
    <xf numFmtId="0" fontId="2" fillId="0" borderId="3" xfId="0" applyNumberFormat="1" applyFont="1" applyBorder="1" applyAlignment="1">
      <alignment vertical="center" shrinkToFit="1"/>
    </xf>
    <xf numFmtId="0" fontId="2" fillId="0" borderId="0" xfId="0" applyNumberFormat="1" applyFont="1" applyFill="1" applyAlignment="1">
      <alignment vertical="center" shrinkToFit="1"/>
    </xf>
    <xf numFmtId="3" fontId="2" fillId="0" borderId="3" xfId="0" applyNumberFormat="1" applyFont="1" applyFill="1" applyBorder="1" applyAlignment="1">
      <alignment vertical="center" shrinkToFit="1"/>
    </xf>
    <xf numFmtId="0" fontId="2" fillId="0" borderId="3" xfId="0" applyNumberFormat="1" applyFont="1" applyFill="1" applyBorder="1" applyAlignment="1">
      <alignment horizontal="center" vertical="center" shrinkToFit="1"/>
    </xf>
    <xf numFmtId="0" fontId="2" fillId="0" borderId="3" xfId="0" applyNumberFormat="1" applyFont="1" applyFill="1" applyBorder="1" applyAlignment="1">
      <alignment horizontal="center" vertical="center" wrapText="1" shrinkToFit="1"/>
    </xf>
    <xf numFmtId="0" fontId="3" fillId="0" borderId="3" xfId="0" applyNumberFormat="1" applyFont="1" applyBorder="1" applyAlignment="1">
      <alignment vertical="center" shrinkToFit="1"/>
    </xf>
    <xf numFmtId="176" fontId="2" fillId="0" borderId="3" xfId="0" applyNumberFormat="1" applyFont="1" applyFill="1" applyBorder="1" applyAlignment="1">
      <alignment vertical="center" shrinkToFit="1"/>
    </xf>
    <xf numFmtId="38" fontId="2" fillId="0" borderId="0" xfId="0" applyNumberFormat="1" applyFont="1" applyFill="1" applyAlignment="1">
      <alignment vertical="center" shrinkToFit="1"/>
    </xf>
    <xf numFmtId="0" fontId="15" fillId="0" borderId="3" xfId="0" applyFont="1" applyBorder="1" applyAlignment="1">
      <alignment horizontal="center" vertical="center" wrapText="1"/>
    </xf>
    <xf numFmtId="0" fontId="16" fillId="0" borderId="3" xfId="0" applyFont="1" applyBorder="1" applyAlignment="1">
      <alignment vertical="center" wrapText="1"/>
    </xf>
    <xf numFmtId="41" fontId="2" fillId="0" borderId="3" xfId="0" applyNumberFormat="1" applyFont="1" applyBorder="1" applyAlignment="1">
      <alignment vertical="center" shrinkToFit="1"/>
    </xf>
    <xf numFmtId="41" fontId="2" fillId="3" borderId="24" xfId="0" applyNumberFormat="1" applyFont="1" applyFill="1" applyBorder="1" applyAlignment="1">
      <alignment vertical="center" shrinkToFit="1"/>
    </xf>
    <xf numFmtId="0" fontId="17" fillId="0" borderId="24" xfId="0" applyNumberFormat="1" applyFont="1" applyBorder="1" applyAlignment="1">
      <alignment horizontal="center" vertical="center" wrapText="1" shrinkToFit="1"/>
    </xf>
    <xf numFmtId="41" fontId="8" fillId="0" borderId="24" xfId="0" applyNumberFormat="1" applyFont="1" applyFill="1" applyBorder="1" applyAlignment="1">
      <alignment vertical="center" shrinkToFit="1"/>
    </xf>
    <xf numFmtId="0" fontId="8" fillId="0" borderId="0" xfId="0" applyFont="1" applyFill="1" applyAlignment="1">
      <alignment vertical="center" shrinkToFit="1"/>
    </xf>
    <xf numFmtId="41" fontId="8" fillId="0" borderId="0" xfId="0" applyNumberFormat="1" applyFont="1" applyFill="1" applyAlignment="1">
      <alignment vertical="center" shrinkToFit="1"/>
    </xf>
    <xf numFmtId="0" fontId="3" fillId="0" borderId="9" xfId="0" applyFont="1" applyFill="1" applyBorder="1" applyAlignment="1">
      <alignment horizontal="center" vertical="center" wrapText="1"/>
    </xf>
    <xf numFmtId="0" fontId="2" fillId="0" borderId="12" xfId="0" applyFont="1" applyFill="1" applyBorder="1" applyAlignment="1">
      <alignment horizontal="center" vertical="center" shrinkToFit="1"/>
    </xf>
    <xf numFmtId="0" fontId="2" fillId="0" borderId="50" xfId="0" applyNumberFormat="1"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shrinkToFit="1"/>
    </xf>
    <xf numFmtId="41" fontId="2" fillId="0" borderId="24" xfId="0" applyNumberFormat="1" applyFont="1" applyFill="1" applyBorder="1" applyAlignment="1">
      <alignment vertical="center" shrinkToFit="1"/>
    </xf>
    <xf numFmtId="0" fontId="2" fillId="0" borderId="0" xfId="0" applyFont="1" applyFill="1" applyAlignment="1">
      <alignment vertical="center" shrinkToFit="1"/>
    </xf>
    <xf numFmtId="0" fontId="2" fillId="0" borderId="49" xfId="0" applyNumberFormat="1" applyFont="1" applyFill="1" applyBorder="1" applyAlignment="1">
      <alignment horizontal="center" vertical="center"/>
    </xf>
    <xf numFmtId="41" fontId="2" fillId="0" borderId="11" xfId="0" applyNumberFormat="1" applyFont="1" applyFill="1" applyBorder="1" applyAlignment="1">
      <alignment horizontal="center" vertical="center" shrinkToFit="1"/>
    </xf>
    <xf numFmtId="9" fontId="8" fillId="0" borderId="24" xfId="1" applyFont="1" applyFill="1" applyBorder="1" applyAlignment="1">
      <alignment horizontal="center" vertical="center" shrinkToFit="1"/>
    </xf>
    <xf numFmtId="0" fontId="17" fillId="0" borderId="24" xfId="0" applyNumberFormat="1" applyFont="1" applyFill="1" applyBorder="1" applyAlignment="1">
      <alignment horizontal="center" vertical="center" wrapText="1" shrinkToFit="1"/>
    </xf>
    <xf numFmtId="0" fontId="19" fillId="0" borderId="24" xfId="0" applyNumberFormat="1" applyFont="1" applyFill="1" applyBorder="1" applyAlignment="1">
      <alignment horizontal="center" vertical="center" wrapText="1" shrinkToFit="1"/>
    </xf>
    <xf numFmtId="0" fontId="3" fillId="0" borderId="0" xfId="0" applyFont="1" applyFill="1" applyAlignment="1">
      <alignment vertical="center"/>
    </xf>
    <xf numFmtId="0" fontId="8" fillId="0" borderId="0" xfId="0" applyFont="1" applyFill="1" applyAlignment="1">
      <alignment vertical="center"/>
    </xf>
    <xf numFmtId="56" fontId="2" fillId="0" borderId="24" xfId="0" applyNumberFormat="1" applyFont="1" applyBorder="1" applyAlignment="1" applyProtection="1">
      <alignment vertical="center" shrinkToFit="1"/>
      <protection locked="0"/>
    </xf>
    <xf numFmtId="178" fontId="2" fillId="0" borderId="24" xfId="0" applyNumberFormat="1" applyFont="1" applyBorder="1" applyAlignment="1" applyProtection="1">
      <alignment vertical="center" shrinkToFit="1"/>
      <protection locked="0"/>
    </xf>
    <xf numFmtId="0" fontId="2" fillId="0" borderId="24" xfId="0" applyFont="1" applyBorder="1" applyAlignment="1" applyProtection="1">
      <alignment vertical="center" shrinkToFit="1"/>
      <protection locked="0"/>
    </xf>
    <xf numFmtId="178" fontId="2" fillId="2" borderId="24" xfId="0" applyNumberFormat="1" applyFont="1" applyFill="1" applyBorder="1" applyAlignment="1" applyProtection="1">
      <alignment vertical="center" shrinkToFit="1"/>
    </xf>
    <xf numFmtId="0" fontId="9" fillId="0" borderId="27" xfId="0" applyFont="1" applyBorder="1" applyAlignment="1">
      <alignment horizontal="center" vertical="center" shrinkToFit="1"/>
    </xf>
    <xf numFmtId="0" fontId="22" fillId="0" borderId="3" xfId="0" applyFont="1" applyBorder="1" applyAlignment="1">
      <alignment horizontal="left" vertical="center"/>
    </xf>
    <xf numFmtId="0" fontId="9" fillId="0" borderId="3" xfId="0" applyFont="1" applyBorder="1" applyAlignment="1">
      <alignment horizontal="center" vertical="center" shrinkToFit="1"/>
    </xf>
    <xf numFmtId="0" fontId="9" fillId="0" borderId="0" xfId="0" applyFont="1" applyAlignment="1">
      <alignment vertical="center"/>
    </xf>
    <xf numFmtId="0" fontId="9" fillId="0" borderId="0" xfId="0" applyFont="1" applyAlignment="1">
      <alignment horizontal="centerContinuous" vertical="center"/>
    </xf>
    <xf numFmtId="0" fontId="9" fillId="0" borderId="35" xfId="0" applyFont="1" applyFill="1" applyBorder="1" applyAlignment="1">
      <alignment vertical="center" wrapText="1"/>
    </xf>
    <xf numFmtId="0" fontId="9" fillId="0" borderId="36" xfId="0" applyFont="1" applyFill="1" applyBorder="1" applyAlignment="1">
      <alignment vertical="center"/>
    </xf>
    <xf numFmtId="0" fontId="9" fillId="0" borderId="38" xfId="0" applyFont="1" applyFill="1" applyBorder="1" applyAlignment="1">
      <alignment vertical="center" wrapText="1"/>
    </xf>
    <xf numFmtId="0" fontId="9" fillId="0" borderId="111" xfId="0" applyFont="1" applyFill="1" applyBorder="1" applyAlignment="1">
      <alignment vertical="center" wrapText="1"/>
    </xf>
    <xf numFmtId="0" fontId="9" fillId="0" borderId="39" xfId="0" applyFont="1" applyFill="1" applyBorder="1" applyAlignment="1">
      <alignment vertical="center" wrapText="1"/>
    </xf>
    <xf numFmtId="0" fontId="9" fillId="0" borderId="33" xfId="0" applyFont="1" applyFill="1" applyBorder="1" applyAlignment="1">
      <alignment vertical="center"/>
    </xf>
    <xf numFmtId="0" fontId="2" fillId="0" borderId="0" xfId="0" applyFont="1" applyAlignment="1">
      <alignment horizontal="right" vertical="center"/>
    </xf>
    <xf numFmtId="0" fontId="9" fillId="0" borderId="26" xfId="0" applyFont="1" applyFill="1" applyBorder="1" applyAlignment="1">
      <alignment vertical="center"/>
    </xf>
    <xf numFmtId="3" fontId="2" fillId="0" borderId="0" xfId="0" applyNumberFormat="1" applyFont="1" applyAlignment="1">
      <alignment vertical="center" shrinkToFit="1"/>
    </xf>
    <xf numFmtId="3" fontId="2" fillId="0" borderId="24" xfId="0" applyNumberFormat="1" applyFont="1" applyBorder="1" applyAlignment="1">
      <alignment horizontal="center" vertical="center" shrinkToFit="1"/>
    </xf>
    <xf numFmtId="0" fontId="2" fillId="0" borderId="0" xfId="0" applyFont="1" applyAlignment="1">
      <alignment vertical="center" wrapText="1"/>
    </xf>
    <xf numFmtId="0" fontId="2" fillId="0" borderId="24" xfId="0" applyFont="1" applyBorder="1" applyAlignment="1">
      <alignment horizontal="center" vertical="center" wrapText="1"/>
    </xf>
    <xf numFmtId="177" fontId="2" fillId="0" borderId="24" xfId="0" applyNumberFormat="1" applyFont="1" applyBorder="1" applyAlignment="1" applyProtection="1">
      <alignment vertical="center" shrinkToFit="1"/>
      <protection locked="0"/>
    </xf>
    <xf numFmtId="0" fontId="2" fillId="0" borderId="24" xfId="0" applyFont="1" applyBorder="1" applyAlignment="1" applyProtection="1">
      <alignment vertical="center" wrapText="1" shrinkToFit="1"/>
      <protection locked="0"/>
    </xf>
    <xf numFmtId="3" fontId="2" fillId="0" borderId="24" xfId="0" applyNumberFormat="1" applyFont="1" applyBorder="1" applyAlignment="1" applyProtection="1">
      <alignment vertical="center" shrinkToFit="1"/>
      <protection locked="0"/>
    </xf>
    <xf numFmtId="0" fontId="2" fillId="0" borderId="24" xfId="0" applyFont="1" applyBorder="1" applyAlignment="1" applyProtection="1">
      <alignment vertical="center" wrapText="1"/>
      <protection locked="0"/>
    </xf>
    <xf numFmtId="0" fontId="2" fillId="0" borderId="0" xfId="0" applyNumberFormat="1" applyFont="1" applyFill="1" applyAlignment="1">
      <alignment horizontal="right" vertical="center"/>
    </xf>
    <xf numFmtId="0" fontId="2" fillId="0" borderId="0" xfId="0" applyFont="1" applyAlignment="1">
      <alignment vertical="center" wrapText="1" shrinkToFit="1"/>
    </xf>
    <xf numFmtId="180" fontId="2" fillId="0" borderId="32" xfId="0" applyNumberFormat="1" applyFont="1" applyBorder="1" applyAlignment="1" applyProtection="1">
      <alignment vertical="center" shrinkToFit="1"/>
      <protection locked="0"/>
    </xf>
    <xf numFmtId="0" fontId="8" fillId="0" borderId="3" xfId="2" applyFont="1" applyAlignment="1">
      <alignment horizontal="left" vertical="center"/>
    </xf>
    <xf numFmtId="0" fontId="2" fillId="0" borderId="24" xfId="0" applyNumberFormat="1" applyFont="1" applyBorder="1" applyAlignment="1">
      <alignment horizontal="center" vertical="center" shrinkToFit="1"/>
    </xf>
    <xf numFmtId="0" fontId="2" fillId="0" borderId="25" xfId="2" applyFont="1" applyBorder="1" applyAlignment="1">
      <alignment horizontal="center" vertical="center" shrinkToFit="1"/>
    </xf>
    <xf numFmtId="0" fontId="2" fillId="0" borderId="113" xfId="2" applyFont="1" applyBorder="1" applyAlignment="1">
      <alignment horizontal="center" vertical="center" wrapText="1" shrinkToFit="1"/>
    </xf>
    <xf numFmtId="0" fontId="2" fillId="0" borderId="3" xfId="0" applyFont="1" applyBorder="1" applyAlignment="1">
      <alignment vertical="center" shrinkToFit="1"/>
    </xf>
    <xf numFmtId="0" fontId="3" fillId="0" borderId="3" xfId="0" applyFont="1" applyBorder="1" applyAlignment="1">
      <alignment vertical="center" wrapText="1"/>
    </xf>
    <xf numFmtId="0" fontId="3" fillId="0" borderId="3" xfId="0" applyFont="1" applyBorder="1" applyAlignment="1">
      <alignment vertical="center" wrapText="1" shrinkToFit="1"/>
    </xf>
    <xf numFmtId="0" fontId="2" fillId="0" borderId="3" xfId="0" applyFont="1" applyBorder="1" applyAlignment="1">
      <alignment vertical="center" wrapText="1" shrinkToFit="1"/>
    </xf>
    <xf numFmtId="0" fontId="9" fillId="0" borderId="24" xfId="0" applyFont="1" applyBorder="1" applyAlignment="1">
      <alignment horizontal="center" vertical="center" shrinkToFit="1"/>
    </xf>
    <xf numFmtId="0" fontId="9" fillId="0" borderId="24" xfId="0" applyFont="1" applyBorder="1" applyAlignment="1">
      <alignment vertical="center" shrinkToFit="1"/>
    </xf>
    <xf numFmtId="0" fontId="9" fillId="0" borderId="24" xfId="0" applyFont="1" applyBorder="1" applyAlignment="1">
      <alignment vertical="center" wrapText="1"/>
    </xf>
    <xf numFmtId="0" fontId="9" fillId="0" borderId="24" xfId="0" applyFont="1" applyBorder="1" applyAlignment="1">
      <alignment vertical="center" wrapText="1" shrinkToFit="1"/>
    </xf>
    <xf numFmtId="182" fontId="2" fillId="3" borderId="24" xfId="0" applyNumberFormat="1" applyFont="1" applyFill="1" applyBorder="1" applyAlignment="1">
      <alignment horizontal="center" vertical="center" shrinkToFit="1"/>
    </xf>
    <xf numFmtId="0" fontId="9" fillId="0" borderId="24" xfId="0" applyFont="1" applyFill="1" applyBorder="1" applyAlignment="1">
      <alignment vertical="center" wrapText="1"/>
    </xf>
    <xf numFmtId="0" fontId="9" fillId="0" borderId="37" xfId="0" applyFont="1" applyFill="1" applyBorder="1" applyAlignment="1">
      <alignment vertical="center"/>
    </xf>
    <xf numFmtId="0" fontId="9" fillId="0" borderId="37" xfId="0" applyFont="1" applyFill="1" applyBorder="1" applyAlignment="1">
      <alignment vertical="center" wrapText="1"/>
    </xf>
    <xf numFmtId="0" fontId="2" fillId="0" borderId="0" xfId="0" applyFont="1" applyFill="1" applyAlignment="1">
      <alignment horizontal="center" vertical="center" shrinkToFit="1"/>
    </xf>
    <xf numFmtId="0" fontId="25" fillId="0" borderId="27" xfId="2" applyFont="1" applyBorder="1" applyAlignment="1" applyProtection="1">
      <alignment horizontal="left" vertical="center" indent="1"/>
      <protection locked="0"/>
    </xf>
    <xf numFmtId="0" fontId="25" fillId="0" borderId="85" xfId="3" applyFont="1" applyBorder="1" applyAlignment="1" applyProtection="1">
      <alignment horizontal="left" vertical="center" indent="1" shrinkToFit="1"/>
      <protection locked="0"/>
    </xf>
    <xf numFmtId="0" fontId="25" fillId="0" borderId="43" xfId="3" applyFont="1" applyBorder="1" applyAlignment="1" applyProtection="1">
      <alignment horizontal="left" vertical="center" indent="1"/>
      <protection locked="0"/>
    </xf>
    <xf numFmtId="0" fontId="25" fillId="0" borderId="24" xfId="3" applyFont="1" applyBorder="1" applyAlignment="1" applyProtection="1">
      <alignment horizontal="left" vertical="center" wrapText="1" indent="1" shrinkToFit="1"/>
      <protection locked="0"/>
    </xf>
    <xf numFmtId="176" fontId="25" fillId="0" borderId="24" xfId="3" applyNumberFormat="1" applyFont="1" applyBorder="1" applyAlignment="1" applyProtection="1">
      <alignment horizontal="left" vertical="center" indent="1" shrinkToFit="1"/>
      <protection locked="0"/>
    </xf>
    <xf numFmtId="176" fontId="25" fillId="0" borderId="43" xfId="3" applyNumberFormat="1" applyFont="1" applyBorder="1" applyAlignment="1" applyProtection="1">
      <alignment horizontal="left" vertical="center" indent="1"/>
      <protection locked="0"/>
    </xf>
    <xf numFmtId="0" fontId="25" fillId="0" borderId="24" xfId="3" applyFont="1" applyBorder="1" applyAlignment="1" applyProtection="1">
      <alignment horizontal="left" vertical="center" indent="1" shrinkToFit="1"/>
      <protection locked="0"/>
    </xf>
    <xf numFmtId="58" fontId="25" fillId="0" borderId="3" xfId="3" applyNumberFormat="1" applyFont="1" applyAlignment="1" applyProtection="1">
      <alignment horizontal="right" vertical="center" indent="1" shrinkToFit="1"/>
      <protection locked="0"/>
    </xf>
    <xf numFmtId="41" fontId="25" fillId="0" borderId="48" xfId="0" applyNumberFormat="1" applyFont="1" applyFill="1" applyBorder="1" applyAlignment="1" applyProtection="1">
      <alignment vertical="center" shrinkToFit="1"/>
      <protection locked="0"/>
    </xf>
    <xf numFmtId="41" fontId="25" fillId="0" borderId="13" xfId="0" applyNumberFormat="1" applyFont="1" applyFill="1" applyBorder="1" applyAlignment="1" applyProtection="1">
      <alignment vertical="center" shrinkToFit="1"/>
      <protection locked="0"/>
    </xf>
    <xf numFmtId="41" fontId="25" fillId="0" borderId="7" xfId="0" applyNumberFormat="1" applyFont="1" applyFill="1" applyBorder="1" applyAlignment="1" applyProtection="1">
      <alignment vertical="center" shrinkToFit="1"/>
      <protection locked="0"/>
    </xf>
    <xf numFmtId="41" fontId="25" fillId="0" borderId="12" xfId="0" applyNumberFormat="1" applyFont="1" applyFill="1" applyBorder="1" applyAlignment="1" applyProtection="1">
      <alignment vertical="center" shrinkToFit="1"/>
      <protection locked="0"/>
    </xf>
    <xf numFmtId="41" fontId="25" fillId="0" borderId="101" xfId="0" applyNumberFormat="1" applyFont="1" applyFill="1" applyBorder="1" applyAlignment="1" applyProtection="1">
      <alignment vertical="center" shrinkToFit="1"/>
      <protection locked="0"/>
    </xf>
    <xf numFmtId="41" fontId="25" fillId="0" borderId="8" xfId="0" applyNumberFormat="1" applyFont="1" applyFill="1" applyBorder="1" applyAlignment="1" applyProtection="1">
      <alignment vertical="center" shrinkToFit="1"/>
      <protection locked="0"/>
    </xf>
    <xf numFmtId="41" fontId="25" fillId="0" borderId="86" xfId="0" applyNumberFormat="1" applyFont="1" applyFill="1" applyBorder="1" applyAlignment="1" applyProtection="1">
      <alignment vertical="center" shrinkToFit="1"/>
      <protection locked="0"/>
    </xf>
    <xf numFmtId="41" fontId="25" fillId="0" borderId="110" xfId="0" applyNumberFormat="1" applyFont="1" applyFill="1" applyBorder="1" applyAlignment="1">
      <alignment vertical="center" shrinkToFit="1"/>
    </xf>
    <xf numFmtId="41" fontId="25" fillId="0" borderId="109" xfId="0" applyNumberFormat="1" applyFont="1" applyFill="1" applyBorder="1" applyAlignment="1">
      <alignment vertical="center" shrinkToFit="1"/>
    </xf>
    <xf numFmtId="178" fontId="2" fillId="2" borderId="3" xfId="0" applyNumberFormat="1" applyFont="1" applyFill="1" applyBorder="1" applyAlignment="1">
      <alignment vertical="center" shrinkToFit="1"/>
    </xf>
    <xf numFmtId="0" fontId="2" fillId="0" borderId="3" xfId="0" applyNumberFormat="1" applyFont="1" applyFill="1" applyBorder="1" applyAlignment="1">
      <alignment vertical="center" shrinkToFit="1"/>
    </xf>
    <xf numFmtId="0" fontId="2" fillId="0" borderId="0" xfId="0" applyNumberFormat="1" applyFont="1" applyAlignment="1" applyProtection="1">
      <alignment vertical="center"/>
    </xf>
    <xf numFmtId="0" fontId="2" fillId="0" borderId="0" xfId="0" applyNumberFormat="1" applyFont="1" applyAlignment="1" applyProtection="1">
      <alignment vertical="center" shrinkToFit="1"/>
    </xf>
    <xf numFmtId="0" fontId="2" fillId="0" borderId="0" xfId="0" applyNumberFormat="1" applyFont="1" applyAlignment="1" applyProtection="1">
      <alignment horizontal="right" vertical="center"/>
    </xf>
    <xf numFmtId="0" fontId="2" fillId="0" borderId="3" xfId="0" applyNumberFormat="1" applyFont="1" applyBorder="1" applyAlignment="1" applyProtection="1">
      <alignment horizontal="center" vertical="center" shrinkToFit="1"/>
    </xf>
    <xf numFmtId="0" fontId="2" fillId="0" borderId="3" xfId="0" applyNumberFormat="1" applyFont="1" applyBorder="1" applyAlignment="1" applyProtection="1">
      <alignment vertical="center" shrinkToFit="1"/>
    </xf>
    <xf numFmtId="0" fontId="2" fillId="0" borderId="3" xfId="0" applyNumberFormat="1" applyFont="1" applyBorder="1" applyAlignment="1" applyProtection="1">
      <alignment horizontal="left" vertical="center"/>
    </xf>
    <xf numFmtId="0" fontId="2" fillId="0" borderId="24" xfId="0" applyNumberFormat="1" applyFont="1" applyFill="1" applyBorder="1" applyAlignment="1" applyProtection="1">
      <alignment horizontal="center" vertical="center" shrinkToFit="1"/>
    </xf>
    <xf numFmtId="0" fontId="2" fillId="0" borderId="24" xfId="0" applyNumberFormat="1" applyFont="1" applyBorder="1" applyAlignment="1" applyProtection="1">
      <alignment horizontal="center" vertical="center" shrinkToFit="1"/>
    </xf>
    <xf numFmtId="181" fontId="2" fillId="2" borderId="24" xfId="0" applyNumberFormat="1" applyFont="1" applyFill="1" applyBorder="1" applyAlignment="1" applyProtection="1">
      <alignment horizontal="center" vertical="center" shrinkToFit="1"/>
    </xf>
    <xf numFmtId="0" fontId="2" fillId="2" borderId="24" xfId="0" applyNumberFormat="1" applyFont="1" applyFill="1" applyBorder="1" applyAlignment="1" applyProtection="1">
      <alignment horizontal="right" vertical="center" indent="1" shrinkToFit="1"/>
    </xf>
    <xf numFmtId="178" fontId="2" fillId="2" borderId="24" xfId="0" applyNumberFormat="1" applyFont="1" applyFill="1" applyBorder="1" applyAlignment="1" applyProtection="1">
      <alignment horizontal="right" vertical="center" indent="1" shrinkToFit="1"/>
    </xf>
    <xf numFmtId="0" fontId="2" fillId="0" borderId="0" xfId="0" applyNumberFormat="1" applyFont="1" applyFill="1" applyAlignment="1" applyProtection="1">
      <alignment vertical="center" shrinkToFit="1"/>
    </xf>
    <xf numFmtId="0" fontId="3" fillId="0" borderId="24" xfId="0" applyNumberFormat="1" applyFont="1" applyBorder="1" applyAlignment="1" applyProtection="1">
      <alignment horizontal="center" vertical="center" wrapText="1" shrinkToFit="1"/>
    </xf>
    <xf numFmtId="177" fontId="2" fillId="0" borderId="0" xfId="0" applyNumberFormat="1" applyFont="1" applyAlignment="1" applyProtection="1">
      <alignment vertical="center" shrinkToFit="1"/>
    </xf>
    <xf numFmtId="178" fontId="2" fillId="0" borderId="0" xfId="0" applyNumberFormat="1" applyFont="1" applyAlignment="1" applyProtection="1">
      <alignment vertical="center" shrinkToFit="1"/>
    </xf>
    <xf numFmtId="0" fontId="2" fillId="0" borderId="0" xfId="0" applyFont="1" applyAlignment="1" applyProtection="1">
      <alignment vertical="center" shrinkToFit="1"/>
    </xf>
    <xf numFmtId="0" fontId="25" fillId="0" borderId="0" xfId="0" applyFont="1" applyAlignment="1">
      <alignment horizontal="right" vertical="center"/>
    </xf>
    <xf numFmtId="0" fontId="25" fillId="0" borderId="0" xfId="0" applyFont="1" applyAlignment="1">
      <alignment horizontal="center" vertical="center"/>
    </xf>
    <xf numFmtId="0" fontId="25" fillId="0" borderId="27" xfId="0" applyFont="1" applyFill="1" applyBorder="1" applyAlignment="1">
      <alignment horizontal="center" vertical="center"/>
    </xf>
    <xf numFmtId="0" fontId="25" fillId="0" borderId="112"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29" xfId="0" applyFont="1" applyFill="1" applyBorder="1" applyAlignment="1">
      <alignment horizontal="center" vertical="center"/>
    </xf>
    <xf numFmtId="0" fontId="25" fillId="0" borderId="40" xfId="0" applyFont="1" applyFill="1" applyBorder="1" applyAlignment="1">
      <alignment horizontal="center" vertical="center"/>
    </xf>
    <xf numFmtId="0" fontId="1" fillId="0" borderId="3" xfId="0" applyFont="1" applyBorder="1" applyAlignment="1">
      <alignment horizontal="left" vertical="center" indent="1"/>
    </xf>
    <xf numFmtId="0" fontId="8" fillId="0" borderId="3" xfId="0" applyFont="1" applyBorder="1" applyAlignment="1">
      <alignment horizontal="left" vertical="center"/>
    </xf>
    <xf numFmtId="0" fontId="2" fillId="0" borderId="26" xfId="0" applyFont="1" applyBorder="1" applyAlignment="1">
      <alignment horizontal="center" vertical="center" shrinkToFit="1"/>
    </xf>
    <xf numFmtId="0" fontId="25" fillId="0" borderId="42" xfId="0" applyFont="1" applyBorder="1" applyAlignment="1" applyProtection="1">
      <alignment horizontal="left" vertical="center" indent="1"/>
      <protection locked="0"/>
    </xf>
    <xf numFmtId="0" fontId="25" fillId="0" borderId="30" xfId="0" applyFont="1" applyBorder="1" applyAlignment="1" applyProtection="1">
      <alignment horizontal="left" vertical="center" indent="1"/>
      <protection locked="0"/>
    </xf>
    <xf numFmtId="0" fontId="25" fillId="0" borderId="115" xfId="0" applyFont="1" applyBorder="1" applyAlignment="1" applyProtection="1">
      <alignment horizontal="left" vertical="center" indent="1"/>
      <protection locked="0"/>
    </xf>
    <xf numFmtId="0" fontId="25" fillId="0" borderId="43" xfId="0" applyFont="1" applyBorder="1" applyAlignment="1" applyProtection="1">
      <alignment horizontal="left" vertical="center" indent="1"/>
      <protection locked="0"/>
    </xf>
    <xf numFmtId="0" fontId="9" fillId="0" borderId="33" xfId="0" applyFont="1" applyBorder="1" applyAlignment="1">
      <alignment horizontal="center" vertical="center"/>
    </xf>
    <xf numFmtId="0" fontId="9" fillId="0" borderId="32" xfId="0" applyFont="1" applyBorder="1" applyAlignment="1">
      <alignment horizontal="center" vertical="center"/>
    </xf>
    <xf numFmtId="0" fontId="2" fillId="0" borderId="24" xfId="3" applyFont="1" applyBorder="1" applyAlignment="1">
      <alignment horizontal="center" vertical="center" wrapText="1" shrinkToFit="1"/>
    </xf>
    <xf numFmtId="0" fontId="2" fillId="0" borderId="24" xfId="3" applyFont="1" applyBorder="1" applyAlignment="1">
      <alignment horizontal="center" vertical="center" shrinkToFit="1"/>
    </xf>
    <xf numFmtId="0" fontId="2" fillId="0" borderId="33" xfId="3" applyFont="1" applyBorder="1" applyAlignment="1">
      <alignment horizontal="center" vertical="center" shrinkToFit="1"/>
    </xf>
    <xf numFmtId="0" fontId="2" fillId="0" borderId="32" xfId="3" applyFont="1" applyBorder="1" applyAlignment="1">
      <alignment horizontal="center" vertical="center" shrinkToFit="1"/>
    </xf>
    <xf numFmtId="0" fontId="2" fillId="0" borderId="3" xfId="3" applyFont="1" applyAlignment="1">
      <alignment horizontal="center" vertical="center"/>
    </xf>
    <xf numFmtId="0" fontId="25" fillId="0" borderId="3" xfId="3" applyFont="1" applyAlignment="1" applyProtection="1">
      <alignment vertical="center" wrapText="1"/>
      <protection locked="0"/>
    </xf>
    <xf numFmtId="0" fontId="2" fillId="0" borderId="38" xfId="3" applyFont="1" applyBorder="1" applyAlignment="1">
      <alignment horizontal="center" vertical="center" shrinkToFit="1"/>
    </xf>
    <xf numFmtId="0" fontId="2" fillId="0" borderId="85" xfId="3" applyFont="1" applyBorder="1" applyAlignment="1">
      <alignment horizontal="center" vertical="center" shrinkToFit="1"/>
    </xf>
    <xf numFmtId="0" fontId="8" fillId="0" borderId="37" xfId="3" applyFont="1" applyBorder="1" applyAlignment="1">
      <alignment horizontal="center" vertical="center" wrapText="1" shrinkToFit="1"/>
    </xf>
    <xf numFmtId="0" fontId="8" fillId="0" borderId="43" xfId="3" applyFont="1" applyBorder="1" applyAlignment="1">
      <alignment horizontal="center" vertical="center" wrapText="1" shrinkToFit="1"/>
    </xf>
    <xf numFmtId="0" fontId="2" fillId="0" borderId="4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4" xfId="0" applyFont="1" applyBorder="1" applyAlignment="1">
      <alignment horizontal="center" vertical="center" wrapText="1"/>
    </xf>
    <xf numFmtId="0" fontId="8" fillId="0" borderId="3" xfId="2" applyFont="1" applyAlignment="1">
      <alignment horizontal="left" vertical="center"/>
    </xf>
    <xf numFmtId="0" fontId="25" fillId="0" borderId="24" xfId="2" applyFont="1" applyBorder="1" applyAlignment="1" applyProtection="1">
      <alignment horizontal="left" vertical="center" wrapText="1" indent="1"/>
      <protection locked="0"/>
    </xf>
    <xf numFmtId="0" fontId="2" fillId="0" borderId="24" xfId="2" applyFont="1" applyBorder="1" applyAlignment="1">
      <alignment horizontal="center" vertical="center" wrapText="1"/>
    </xf>
    <xf numFmtId="0" fontId="25" fillId="0" borderId="27" xfId="2" applyFont="1" applyBorder="1" applyAlignment="1" applyProtection="1">
      <alignment horizontal="left" vertical="center" wrapText="1" indent="1"/>
      <protection locked="0"/>
    </xf>
    <xf numFmtId="0" fontId="25" fillId="0" borderId="28" xfId="2" applyFont="1" applyBorder="1" applyAlignment="1" applyProtection="1">
      <alignment horizontal="left" vertical="center" wrapText="1" indent="1"/>
      <protection locked="0"/>
    </xf>
    <xf numFmtId="0" fontId="25" fillId="0" borderId="26" xfId="2" applyFont="1" applyBorder="1" applyAlignment="1" applyProtection="1">
      <alignment horizontal="left" vertical="center" wrapText="1" indent="1"/>
      <protection locked="0"/>
    </xf>
    <xf numFmtId="0" fontId="2" fillId="0" borderId="34" xfId="2" applyFont="1" applyBorder="1" applyAlignment="1">
      <alignment horizontal="center" vertical="center" wrapText="1"/>
    </xf>
    <xf numFmtId="0" fontId="2" fillId="0" borderId="42" xfId="2" applyFont="1" applyBorder="1" applyAlignment="1">
      <alignment horizontal="center" vertical="center" wrapText="1"/>
    </xf>
    <xf numFmtId="0" fontId="2" fillId="0" borderId="36" xfId="2" applyFont="1" applyBorder="1" applyAlignment="1">
      <alignment horizontal="center" vertical="center" wrapText="1"/>
    </xf>
    <xf numFmtId="0" fontId="2" fillId="0" borderId="30" xfId="2" applyFont="1" applyBorder="1" applyAlignment="1">
      <alignment horizontal="center" vertical="center" wrapText="1"/>
    </xf>
    <xf numFmtId="0" fontId="2" fillId="0" borderId="37" xfId="2" applyFont="1" applyBorder="1" applyAlignment="1">
      <alignment horizontal="center" vertical="center" wrapText="1"/>
    </xf>
    <xf numFmtId="0" fontId="2" fillId="0" borderId="43" xfId="2" applyFont="1" applyBorder="1" applyAlignment="1">
      <alignment horizontal="center" vertical="center" wrapText="1"/>
    </xf>
    <xf numFmtId="0" fontId="25" fillId="0" borderId="27" xfId="2" applyFont="1" applyBorder="1" applyAlignment="1" applyProtection="1">
      <alignment horizontal="center" vertical="center" wrapText="1"/>
      <protection locked="0"/>
    </xf>
    <xf numFmtId="0" fontId="25" fillId="0" borderId="28" xfId="2" applyFont="1" applyBorder="1" applyAlignment="1" applyProtection="1">
      <alignment horizontal="center" vertical="center" wrapText="1"/>
      <protection locked="0"/>
    </xf>
    <xf numFmtId="0" fontId="25" fillId="0" borderId="26" xfId="2" applyFont="1" applyBorder="1" applyAlignment="1" applyProtection="1">
      <alignment horizontal="center" vertical="center" wrapText="1"/>
      <protection locked="0"/>
    </xf>
    <xf numFmtId="0" fontId="25" fillId="0" borderId="27" xfId="2" applyFont="1" applyBorder="1" applyAlignment="1" applyProtection="1">
      <alignment horizontal="left" vertical="center" indent="1"/>
      <protection locked="0"/>
    </xf>
    <xf numFmtId="0" fontId="25" fillId="0" borderId="28" xfId="2" applyFont="1" applyBorder="1" applyAlignment="1" applyProtection="1">
      <alignment horizontal="left" vertical="center" indent="1"/>
      <protection locked="0"/>
    </xf>
    <xf numFmtId="0" fontId="25" fillId="0" borderId="26" xfId="2" applyFont="1" applyBorder="1" applyAlignment="1" applyProtection="1">
      <alignment horizontal="left" vertical="center" indent="1"/>
      <protection locked="0"/>
    </xf>
    <xf numFmtId="0" fontId="2" fillId="0" borderId="3" xfId="2" applyFont="1" applyAlignment="1">
      <alignment horizontal="center" vertical="center"/>
    </xf>
    <xf numFmtId="0" fontId="2" fillId="0" borderId="27"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26" xfId="2" applyFont="1" applyBorder="1" applyAlignment="1">
      <alignment horizontal="center" vertical="center" wrapText="1"/>
    </xf>
    <xf numFmtId="0" fontId="2" fillId="0" borderId="34" xfId="2" applyFont="1" applyBorder="1" applyAlignment="1">
      <alignment horizontal="center" vertical="center" textRotation="255" wrapText="1"/>
    </xf>
    <xf numFmtId="0" fontId="2" fillId="0" borderId="36" xfId="2" applyFont="1" applyBorder="1" applyAlignment="1">
      <alignment horizontal="center" vertical="center" textRotation="255" wrapText="1"/>
    </xf>
    <xf numFmtId="0" fontId="2" fillId="0" borderId="37" xfId="2" applyFont="1" applyBorder="1" applyAlignment="1">
      <alignment horizontal="center" vertical="center" textRotation="255" wrapText="1"/>
    </xf>
    <xf numFmtId="0" fontId="2" fillId="0" borderId="27" xfId="2" applyFont="1" applyBorder="1" applyAlignment="1">
      <alignment horizontal="center" vertical="center"/>
    </xf>
    <xf numFmtId="0" fontId="2" fillId="0" borderId="28" xfId="2" applyFont="1" applyBorder="1" applyAlignment="1">
      <alignment horizontal="center" vertical="center"/>
    </xf>
    <xf numFmtId="0" fontId="2" fillId="0" borderId="26" xfId="2" applyFont="1" applyBorder="1" applyAlignment="1">
      <alignment horizontal="center" vertical="center"/>
    </xf>
    <xf numFmtId="0" fontId="2" fillId="0" borderId="27" xfId="2" applyFont="1" applyBorder="1" applyAlignment="1">
      <alignment horizontal="center" vertical="center" shrinkToFit="1"/>
    </xf>
    <xf numFmtId="0" fontId="2" fillId="0" borderId="28" xfId="2" applyFont="1" applyBorder="1" applyAlignment="1">
      <alignment horizontal="center" vertical="center" shrinkToFit="1"/>
    </xf>
    <xf numFmtId="0" fontId="2" fillId="0" borderId="26" xfId="2" applyFont="1" applyBorder="1" applyAlignment="1">
      <alignment horizontal="center" vertical="center" shrinkToFit="1"/>
    </xf>
    <xf numFmtId="41" fontId="8" fillId="0" borderId="33" xfId="0" applyNumberFormat="1" applyFont="1" applyBorder="1" applyAlignment="1">
      <alignment vertical="center" shrinkToFit="1"/>
    </xf>
    <xf numFmtId="41" fontId="8" fillId="0" borderId="31" xfId="0" applyNumberFormat="1" applyFont="1" applyBorder="1" applyAlignment="1">
      <alignment vertical="center" shrinkToFit="1"/>
    </xf>
    <xf numFmtId="41" fontId="8" fillId="0" borderId="32" xfId="0" applyNumberFormat="1" applyFont="1" applyBorder="1" applyAlignment="1">
      <alignment vertical="center" shrinkToFit="1"/>
    </xf>
    <xf numFmtId="0" fontId="2" fillId="0" borderId="1" xfId="0" applyFont="1" applyFill="1" applyBorder="1" applyAlignment="1">
      <alignment vertical="center" wrapText="1" shrinkToFit="1"/>
    </xf>
    <xf numFmtId="0" fontId="2" fillId="0" borderId="104" xfId="0" applyFont="1" applyFill="1" applyBorder="1" applyAlignment="1">
      <alignment vertical="center" wrapText="1" shrinkToFit="1"/>
    </xf>
    <xf numFmtId="0" fontId="2" fillId="0" borderId="19" xfId="0" applyFont="1" applyFill="1" applyBorder="1" applyAlignment="1">
      <alignment vertical="center" wrapText="1" shrinkToFit="1"/>
    </xf>
    <xf numFmtId="0" fontId="2" fillId="0" borderId="106" xfId="0" applyFont="1" applyFill="1" applyBorder="1" applyAlignment="1">
      <alignment vertical="center" wrapText="1" shrinkToFit="1"/>
    </xf>
    <xf numFmtId="0" fontId="2" fillId="0" borderId="1" xfId="0" applyFont="1" applyFill="1" applyBorder="1" applyAlignment="1">
      <alignment vertical="center" shrinkToFit="1"/>
    </xf>
    <xf numFmtId="0" fontId="2" fillId="0" borderId="104" xfId="0" applyFont="1" applyFill="1" applyBorder="1" applyAlignment="1">
      <alignment vertical="center" shrinkToFit="1"/>
    </xf>
    <xf numFmtId="0" fontId="2" fillId="0" borderId="14" xfId="0" applyFont="1" applyFill="1" applyBorder="1" applyAlignment="1">
      <alignment vertical="center" shrinkToFit="1"/>
    </xf>
    <xf numFmtId="0" fontId="2" fillId="0" borderId="105" xfId="0" applyFont="1" applyFill="1" applyBorder="1" applyAlignment="1">
      <alignment vertical="center" shrinkToFit="1"/>
    </xf>
    <xf numFmtId="0" fontId="8" fillId="0" borderId="33" xfId="0" applyFont="1" applyBorder="1" applyAlignment="1">
      <alignment horizontal="center" vertical="center" shrinkToFit="1"/>
    </xf>
    <xf numFmtId="0" fontId="8" fillId="0" borderId="31" xfId="0" applyFont="1" applyBorder="1" applyAlignment="1">
      <alignment horizontal="center" vertical="center" shrinkToFit="1"/>
    </xf>
    <xf numFmtId="0" fontId="17" fillId="0" borderId="34" xfId="0" applyNumberFormat="1" applyFont="1" applyBorder="1" applyAlignment="1">
      <alignment horizontal="center" vertical="center" shrinkToFit="1"/>
    </xf>
    <xf numFmtId="0" fontId="17" fillId="0" borderId="35" xfId="0" applyNumberFormat="1" applyFont="1" applyBorder="1" applyAlignment="1">
      <alignment horizontal="center" vertical="center" shrinkToFit="1"/>
    </xf>
    <xf numFmtId="0" fontId="17" fillId="0" borderId="42" xfId="0" applyNumberFormat="1" applyFont="1" applyBorder="1" applyAlignment="1">
      <alignment horizontal="center" vertical="center" shrinkToFit="1"/>
    </xf>
    <xf numFmtId="0" fontId="17" fillId="0" borderId="37" xfId="0" applyNumberFormat="1" applyFont="1" applyBorder="1" applyAlignment="1">
      <alignment horizontal="center" vertical="center" shrinkToFit="1"/>
    </xf>
    <xf numFmtId="0" fontId="17" fillId="0" borderId="66" xfId="0" applyNumberFormat="1" applyFont="1" applyBorder="1" applyAlignment="1">
      <alignment horizontal="center" vertical="center" shrinkToFit="1"/>
    </xf>
    <xf numFmtId="0" fontId="17" fillId="0" borderId="43" xfId="0" applyNumberFormat="1" applyFont="1" applyBorder="1" applyAlignment="1">
      <alignment horizontal="center" vertical="center" shrinkToFit="1"/>
    </xf>
    <xf numFmtId="0" fontId="17" fillId="0" borderId="33" xfId="0" applyNumberFormat="1" applyFont="1" applyBorder="1" applyAlignment="1">
      <alignment horizontal="center" vertical="center" wrapText="1" shrinkToFit="1"/>
    </xf>
    <xf numFmtId="0" fontId="17" fillId="0" borderId="31" xfId="0" applyNumberFormat="1" applyFont="1" applyBorder="1" applyAlignment="1">
      <alignment horizontal="center" vertical="center" shrinkToFit="1"/>
    </xf>
    <xf numFmtId="0" fontId="17" fillId="0" borderId="32" xfId="0" applyNumberFormat="1" applyFont="1" applyBorder="1" applyAlignment="1">
      <alignment horizontal="center" vertical="center" shrinkToFit="1"/>
    </xf>
    <xf numFmtId="0" fontId="2" fillId="0" borderId="5" xfId="0" applyFont="1" applyFill="1" applyBorder="1" applyAlignment="1">
      <alignment vertical="center" shrinkToFit="1"/>
    </xf>
    <xf numFmtId="0" fontId="2" fillId="0" borderId="103" xfId="0" applyFont="1" applyFill="1" applyBorder="1" applyAlignment="1">
      <alignment vertical="center" shrinkToFit="1"/>
    </xf>
    <xf numFmtId="0" fontId="2" fillId="0" borderId="60" xfId="0" applyFont="1" applyFill="1" applyBorder="1" applyAlignment="1">
      <alignment vertical="center" textRotation="255"/>
    </xf>
    <xf numFmtId="0" fontId="2" fillId="0" borderId="61" xfId="0" applyFont="1" applyFill="1" applyBorder="1" applyAlignment="1">
      <alignment vertical="center" textRotation="255"/>
    </xf>
    <xf numFmtId="0" fontId="2" fillId="0" borderId="62" xfId="0" applyFont="1" applyFill="1" applyBorder="1" applyAlignment="1">
      <alignment vertical="center" textRotation="255"/>
    </xf>
    <xf numFmtId="41" fontId="3" fillId="0" borderId="24" xfId="0" applyNumberFormat="1" applyFont="1" applyFill="1" applyBorder="1" applyAlignment="1">
      <alignment horizontal="center" vertical="center"/>
    </xf>
    <xf numFmtId="0" fontId="4" fillId="0" borderId="98" xfId="0" applyFont="1" applyFill="1" applyBorder="1" applyAlignment="1">
      <alignment horizontal="center" vertical="center" shrinkToFit="1"/>
    </xf>
    <xf numFmtId="0" fontId="4" fillId="0" borderId="96" xfId="0" applyFont="1" applyFill="1" applyBorder="1" applyAlignment="1">
      <alignment horizontal="center" vertical="center" shrinkToFit="1"/>
    </xf>
    <xf numFmtId="0" fontId="4" fillId="0" borderId="107" xfId="0" applyFont="1" applyFill="1" applyBorder="1" applyAlignment="1">
      <alignment horizontal="center" vertical="center" shrinkToFit="1"/>
    </xf>
    <xf numFmtId="0" fontId="4" fillId="0" borderId="99"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106" xfId="0" applyFont="1" applyFill="1" applyBorder="1" applyAlignment="1">
      <alignment horizontal="center" vertical="center" shrinkToFit="1"/>
    </xf>
    <xf numFmtId="0" fontId="27" fillId="0" borderId="1" xfId="0" applyNumberFormat="1" applyFont="1" applyFill="1" applyBorder="1" applyAlignment="1" applyProtection="1">
      <alignment vertical="center" wrapText="1"/>
      <protection locked="0"/>
    </xf>
    <xf numFmtId="0" fontId="27" fillId="0" borderId="2" xfId="0" applyNumberFormat="1" applyFont="1" applyFill="1" applyBorder="1" applyAlignment="1" applyProtection="1">
      <alignment vertical="center" wrapText="1"/>
      <protection locked="0"/>
    </xf>
    <xf numFmtId="0" fontId="27" fillId="0" borderId="91" xfId="0" applyNumberFormat="1" applyFont="1" applyFill="1" applyBorder="1" applyAlignment="1" applyProtection="1">
      <alignment vertical="center" wrapText="1"/>
      <protection locked="0"/>
    </xf>
    <xf numFmtId="0" fontId="27" fillId="0" borderId="19" xfId="0" applyNumberFormat="1" applyFont="1" applyFill="1" applyBorder="1" applyAlignment="1" applyProtection="1">
      <alignment vertical="center" wrapText="1"/>
      <protection locked="0"/>
    </xf>
    <xf numFmtId="0" fontId="27" fillId="0" borderId="22" xfId="0" applyNumberFormat="1" applyFont="1" applyFill="1" applyBorder="1" applyAlignment="1" applyProtection="1">
      <alignment vertical="center" wrapText="1"/>
      <protection locked="0"/>
    </xf>
    <xf numFmtId="0" fontId="27" fillId="0" borderId="90" xfId="0" applyNumberFormat="1" applyFont="1" applyFill="1" applyBorder="1" applyAlignment="1" applyProtection="1">
      <alignment vertical="center" wrapText="1"/>
      <protection locked="0"/>
    </xf>
    <xf numFmtId="0" fontId="17" fillId="0" borderId="24" xfId="0" applyNumberFormat="1" applyFont="1" applyBorder="1" applyAlignment="1">
      <alignment horizontal="center" vertical="center" shrinkToFit="1"/>
    </xf>
    <xf numFmtId="0" fontId="3" fillId="0" borderId="33" xfId="0" applyNumberFormat="1" applyFont="1" applyFill="1" applyBorder="1" applyAlignment="1">
      <alignment horizontal="center" vertical="center"/>
    </xf>
    <xf numFmtId="0" fontId="3" fillId="0" borderId="32" xfId="0" applyNumberFormat="1" applyFont="1" applyFill="1" applyBorder="1" applyAlignment="1">
      <alignment horizontal="center" vertical="center"/>
    </xf>
    <xf numFmtId="0" fontId="4" fillId="0" borderId="19" xfId="0" applyFont="1" applyFill="1" applyBorder="1" applyAlignment="1">
      <alignment horizontal="center" vertical="center" shrinkToFit="1"/>
    </xf>
    <xf numFmtId="0" fontId="4" fillId="0" borderId="83"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84" xfId="0" applyFont="1" applyFill="1" applyBorder="1" applyAlignment="1">
      <alignment horizontal="center" vertical="center"/>
    </xf>
    <xf numFmtId="0" fontId="2" fillId="0" borderId="58" xfId="0" applyFont="1" applyFill="1" applyBorder="1" applyAlignment="1">
      <alignment horizontal="center" vertical="center" textRotation="255" shrinkToFit="1"/>
    </xf>
    <xf numFmtId="0" fontId="2" fillId="0" borderId="44" xfId="0" applyFont="1" applyFill="1" applyBorder="1" applyAlignment="1">
      <alignment horizontal="center" vertical="center" textRotation="255" shrinkToFit="1"/>
    </xf>
    <xf numFmtId="0" fontId="2" fillId="0" borderId="20" xfId="0" applyFont="1" applyFill="1" applyBorder="1" applyAlignment="1">
      <alignment horizontal="center" vertical="center" textRotation="255" shrinkToFit="1"/>
    </xf>
    <xf numFmtId="0" fontId="2" fillId="0" borderId="67" xfId="0" applyFont="1" applyFill="1" applyBorder="1" applyAlignment="1">
      <alignment vertical="center" shrinkToFit="1"/>
    </xf>
    <xf numFmtId="0" fontId="2" fillId="0" borderId="102" xfId="0" applyFont="1" applyFill="1" applyBorder="1" applyAlignment="1">
      <alignment vertical="center" shrinkToFit="1"/>
    </xf>
    <xf numFmtId="0" fontId="27" fillId="0" borderId="23" xfId="0" applyNumberFormat="1" applyFont="1" applyFill="1" applyBorder="1" applyAlignment="1" applyProtection="1">
      <alignment vertical="center" wrapText="1"/>
      <protection locked="0"/>
    </xf>
    <xf numFmtId="0" fontId="27" fillId="0" borderId="18" xfId="0" applyNumberFormat="1" applyFont="1" applyFill="1" applyBorder="1" applyAlignment="1" applyProtection="1">
      <alignment vertical="center" wrapText="1"/>
      <protection locked="0"/>
    </xf>
    <xf numFmtId="0" fontId="27" fillId="0" borderId="75" xfId="0" applyNumberFormat="1" applyFont="1" applyFill="1" applyBorder="1" applyAlignment="1" applyProtection="1">
      <alignment vertical="center" wrapText="1"/>
      <protection locked="0"/>
    </xf>
    <xf numFmtId="0" fontId="27" fillId="0" borderId="5" xfId="0" applyNumberFormat="1" applyFont="1" applyFill="1" applyBorder="1" applyAlignment="1" applyProtection="1">
      <alignment vertical="center" wrapText="1"/>
      <protection locked="0"/>
    </xf>
    <xf numFmtId="0" fontId="27" fillId="0" borderId="6" xfId="0" applyNumberFormat="1" applyFont="1" applyFill="1" applyBorder="1" applyAlignment="1" applyProtection="1">
      <alignment vertical="center" wrapText="1"/>
      <protection locked="0"/>
    </xf>
    <xf numFmtId="0" fontId="27" fillId="0" borderId="71" xfId="0" applyNumberFormat="1" applyFont="1" applyFill="1" applyBorder="1" applyAlignment="1" applyProtection="1">
      <alignment vertical="center" wrapText="1"/>
      <protection locked="0"/>
    </xf>
    <xf numFmtId="0" fontId="27" fillId="0" borderId="14" xfId="0" applyNumberFormat="1" applyFont="1" applyFill="1" applyBorder="1" applyAlignment="1" applyProtection="1">
      <alignment vertical="center" wrapText="1"/>
      <protection locked="0"/>
    </xf>
    <xf numFmtId="0" fontId="27" fillId="0" borderId="15" xfId="0" applyNumberFormat="1" applyFont="1" applyFill="1" applyBorder="1" applyAlignment="1" applyProtection="1">
      <alignment vertical="center" wrapText="1"/>
      <protection locked="0"/>
    </xf>
    <xf numFmtId="0" fontId="27" fillId="0" borderId="92" xfId="0" applyNumberFormat="1" applyFont="1" applyFill="1" applyBorder="1" applyAlignment="1" applyProtection="1">
      <alignment vertical="center" wrapText="1"/>
      <protection locked="0"/>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89" xfId="0" applyFont="1" applyFill="1" applyBorder="1" applyAlignment="1">
      <alignment horizontal="center" vertical="center"/>
    </xf>
    <xf numFmtId="0" fontId="2" fillId="0" borderId="0" xfId="0" applyFont="1" applyFill="1" applyAlignment="1">
      <alignment horizontal="center" vertical="center"/>
    </xf>
    <xf numFmtId="0" fontId="2" fillId="0" borderId="57" xfId="0" applyFont="1" applyFill="1" applyBorder="1" applyAlignment="1">
      <alignment horizontal="center" vertical="center"/>
    </xf>
    <xf numFmtId="0" fontId="2" fillId="0" borderId="50" xfId="0" applyNumberFormat="1" applyFont="1" applyFill="1" applyBorder="1" applyAlignment="1">
      <alignment horizontal="center" vertical="center"/>
    </xf>
    <xf numFmtId="0" fontId="2" fillId="0" borderId="93" xfId="0" applyNumberFormat="1" applyFont="1" applyFill="1" applyBorder="1" applyAlignment="1">
      <alignment horizontal="center" vertical="center"/>
    </xf>
    <xf numFmtId="0" fontId="2" fillId="0" borderId="74" xfId="0" applyNumberFormat="1" applyFont="1" applyFill="1" applyBorder="1" applyAlignment="1">
      <alignment horizontal="center" vertical="center"/>
    </xf>
    <xf numFmtId="0" fontId="4" fillId="0" borderId="77" xfId="0" applyFont="1" applyFill="1" applyBorder="1" applyAlignment="1">
      <alignment horizontal="center" vertical="center" shrinkToFit="1"/>
    </xf>
    <xf numFmtId="0" fontId="4" fillId="0" borderId="78" xfId="0" applyFont="1" applyFill="1" applyBorder="1" applyAlignment="1">
      <alignment horizontal="center" vertical="center" shrinkToFit="1"/>
    </xf>
    <xf numFmtId="0" fontId="27" fillId="0" borderId="45" xfId="0" applyNumberFormat="1" applyFont="1" applyFill="1" applyBorder="1" applyAlignment="1" applyProtection="1">
      <alignment vertical="center" wrapText="1"/>
    </xf>
    <xf numFmtId="0" fontId="27" fillId="0" borderId="94" xfId="0" applyNumberFormat="1" applyFont="1" applyFill="1" applyBorder="1" applyAlignment="1" applyProtection="1">
      <alignment vertical="center" wrapText="1"/>
    </xf>
    <xf numFmtId="0" fontId="27" fillId="0" borderId="73" xfId="0" applyNumberFormat="1" applyFont="1" applyFill="1" applyBorder="1" applyAlignment="1" applyProtection="1">
      <alignment vertical="center" wrapText="1"/>
    </xf>
    <xf numFmtId="0" fontId="2" fillId="0" borderId="79" xfId="0" applyFont="1" applyFill="1" applyBorder="1" applyAlignment="1">
      <alignment vertical="center" textRotation="255" shrinkToFit="1"/>
    </xf>
    <xf numFmtId="0" fontId="2" fillId="0" borderId="81" xfId="0" applyFont="1" applyFill="1" applyBorder="1" applyAlignment="1">
      <alignment vertical="center" textRotation="255" shrinkToFit="1"/>
    </xf>
    <xf numFmtId="0" fontId="2" fillId="0" borderId="82" xfId="0" applyFont="1" applyFill="1" applyBorder="1" applyAlignment="1">
      <alignment vertical="center" textRotation="255" shrinkToFit="1"/>
    </xf>
    <xf numFmtId="0" fontId="2" fillId="0" borderId="67" xfId="0" applyFont="1" applyFill="1" applyBorder="1" applyAlignment="1">
      <alignment vertical="center" wrapText="1" shrinkToFit="1"/>
    </xf>
    <xf numFmtId="0" fontId="2" fillId="0" borderId="80" xfId="0" applyFont="1" applyFill="1" applyBorder="1" applyAlignment="1">
      <alignment vertical="center" wrapText="1" shrinkToFit="1"/>
    </xf>
    <xf numFmtId="0" fontId="27" fillId="0" borderId="67" xfId="0" applyNumberFormat="1" applyFont="1" applyFill="1" applyBorder="1" applyAlignment="1" applyProtection="1">
      <alignment vertical="center" wrapText="1"/>
      <protection locked="0"/>
    </xf>
    <xf numFmtId="0" fontId="27" fillId="0" borderId="80" xfId="0" applyNumberFormat="1" applyFont="1" applyFill="1" applyBorder="1" applyAlignment="1" applyProtection="1">
      <alignment vertical="center" wrapText="1"/>
      <protection locked="0"/>
    </xf>
    <xf numFmtId="0" fontId="27" fillId="0" borderId="72" xfId="0" applyNumberFormat="1" applyFont="1" applyFill="1" applyBorder="1" applyAlignment="1" applyProtection="1">
      <alignment vertical="center" wrapText="1"/>
      <protection locked="0"/>
    </xf>
    <xf numFmtId="0" fontId="2" fillId="0" borderId="6" xfId="0" applyFont="1" applyFill="1" applyBorder="1" applyAlignment="1">
      <alignment vertical="center" shrinkToFit="1"/>
    </xf>
    <xf numFmtId="0" fontId="2" fillId="0" borderId="9" xfId="0" applyFont="1" applyFill="1" applyBorder="1" applyAlignment="1">
      <alignment vertical="center" shrinkToFit="1"/>
    </xf>
    <xf numFmtId="0" fontId="2" fillId="0" borderId="10" xfId="0" applyFont="1" applyFill="1" applyBorder="1" applyAlignment="1">
      <alignment vertical="center" shrinkToFit="1"/>
    </xf>
    <xf numFmtId="0" fontId="27" fillId="0" borderId="9" xfId="0" applyNumberFormat="1" applyFont="1" applyFill="1" applyBorder="1" applyAlignment="1" applyProtection="1">
      <alignment vertical="center" wrapText="1"/>
      <protection locked="0"/>
    </xf>
    <xf numFmtId="0" fontId="27" fillId="0" borderId="10" xfId="0" applyNumberFormat="1" applyFont="1" applyFill="1" applyBorder="1" applyAlignment="1" applyProtection="1">
      <alignment vertical="center" wrapText="1"/>
      <protection locked="0"/>
    </xf>
    <xf numFmtId="0" fontId="27" fillId="0" borderId="70" xfId="0" applyNumberFormat="1" applyFont="1" applyFill="1" applyBorder="1" applyAlignment="1" applyProtection="1">
      <alignment vertical="center" wrapText="1"/>
      <protection locked="0"/>
    </xf>
    <xf numFmtId="0" fontId="4" fillId="0" borderId="76" xfId="0" applyFont="1" applyFill="1" applyBorder="1" applyAlignment="1">
      <alignment horizontal="center" vertical="center"/>
    </xf>
    <xf numFmtId="0" fontId="2" fillId="0" borderId="0" xfId="0" applyFont="1" applyFill="1" applyAlignment="1">
      <alignment horizontal="center" vertical="center" shrinkToFit="1"/>
    </xf>
    <xf numFmtId="0" fontId="2" fillId="0" borderId="33" xfId="2" applyFont="1" applyBorder="1" applyAlignment="1">
      <alignment horizontal="center" vertical="center" wrapText="1"/>
    </xf>
    <xf numFmtId="0" fontId="2" fillId="0" borderId="32" xfId="2" applyFont="1" applyBorder="1" applyAlignment="1">
      <alignment horizontal="center" vertical="center" wrapText="1"/>
    </xf>
    <xf numFmtId="0" fontId="2" fillId="0" borderId="24" xfId="0" applyFont="1" applyBorder="1" applyAlignment="1" applyProtection="1">
      <alignment vertical="center" shrinkToFit="1"/>
      <protection locked="0"/>
    </xf>
    <xf numFmtId="0" fontId="2" fillId="0" borderId="24" xfId="0" applyNumberFormat="1" applyFont="1" applyBorder="1" applyAlignment="1" applyProtection="1">
      <alignment horizontal="center" vertical="center" wrapText="1" shrinkToFit="1"/>
    </xf>
    <xf numFmtId="178" fontId="2" fillId="2" borderId="24" xfId="0" applyNumberFormat="1" applyFont="1" applyFill="1" applyBorder="1" applyAlignment="1" applyProtection="1">
      <alignment horizontal="right" vertical="center" indent="1" shrinkToFit="1"/>
    </xf>
    <xf numFmtId="0" fontId="2" fillId="0" borderId="24" xfId="0" applyNumberFormat="1" applyFont="1" applyBorder="1" applyAlignment="1" applyProtection="1">
      <alignment horizontal="center" vertical="center" shrinkToFit="1"/>
    </xf>
    <xf numFmtId="181" fontId="2" fillId="2" borderId="24" xfId="0" applyNumberFormat="1" applyFont="1" applyFill="1" applyBorder="1" applyAlignment="1" applyProtection="1">
      <alignment horizontal="center" vertical="center" shrinkToFit="1"/>
    </xf>
    <xf numFmtId="0" fontId="2" fillId="2" borderId="24" xfId="0" applyNumberFormat="1" applyFont="1" applyFill="1" applyBorder="1" applyAlignment="1" applyProtection="1">
      <alignment horizontal="right" vertical="center" indent="1" shrinkToFit="1"/>
    </xf>
    <xf numFmtId="0" fontId="2" fillId="0" borderId="24" xfId="0" applyNumberFormat="1" applyFont="1" applyFill="1" applyBorder="1" applyAlignment="1" applyProtection="1">
      <alignment horizontal="center" vertical="center" shrinkToFit="1"/>
    </xf>
    <xf numFmtId="41" fontId="8" fillId="0" borderId="66" xfId="0" applyNumberFormat="1" applyFont="1" applyFill="1" applyBorder="1" applyAlignment="1">
      <alignment vertical="center"/>
    </xf>
    <xf numFmtId="0" fontId="2" fillId="0" borderId="0" xfId="0" applyFont="1" applyFill="1" applyAlignment="1">
      <alignment horizontal="left" vertical="center" shrinkToFit="1"/>
    </xf>
    <xf numFmtId="0" fontId="2" fillId="0" borderId="0" xfId="0" applyFont="1" applyFill="1" applyAlignment="1">
      <alignment horizontal="center" vertical="center" wrapText="1" shrinkToFit="1"/>
    </xf>
    <xf numFmtId="0" fontId="25" fillId="0" borderId="114" xfId="2" applyFont="1" applyBorder="1" applyAlignment="1" applyProtection="1">
      <alignment horizontal="left" vertical="center" indent="1"/>
      <protection locked="0"/>
    </xf>
    <xf numFmtId="0" fontId="25" fillId="0" borderId="32" xfId="2" applyFont="1" applyBorder="1" applyAlignment="1" applyProtection="1">
      <alignment horizontal="left" vertical="center" wrapText="1" indent="1"/>
      <protection locked="0"/>
    </xf>
    <xf numFmtId="56" fontId="25" fillId="0" borderId="24" xfId="3" applyNumberFormat="1" applyFont="1" applyBorder="1" applyAlignment="1" applyProtection="1">
      <alignment vertical="center" shrinkToFit="1"/>
      <protection locked="0"/>
    </xf>
    <xf numFmtId="178" fontId="25" fillId="0" borderId="24" xfId="3" applyNumberFormat="1" applyFont="1" applyBorder="1" applyAlignment="1" applyProtection="1">
      <alignment vertical="center" shrinkToFit="1"/>
      <protection locked="0"/>
    </xf>
    <xf numFmtId="0" fontId="25" fillId="0" borderId="24" xfId="3" applyFont="1" applyBorder="1" applyAlignment="1" applyProtection="1">
      <alignment vertical="center" shrinkToFit="1"/>
      <protection locked="0"/>
    </xf>
    <xf numFmtId="176" fontId="25" fillId="0" borderId="24" xfId="0" applyNumberFormat="1" applyFont="1" applyFill="1" applyBorder="1" applyAlignment="1" applyProtection="1">
      <alignment horizontal="center" vertical="center" shrinkToFit="1"/>
      <protection locked="0"/>
    </xf>
    <xf numFmtId="0" fontId="25" fillId="0" borderId="26" xfId="0" applyFont="1" applyFill="1" applyBorder="1" applyAlignment="1">
      <alignment horizontal="center" vertical="center" shrinkToFit="1"/>
    </xf>
    <xf numFmtId="56" fontId="25" fillId="0" borderId="24" xfId="0" applyNumberFormat="1" applyFont="1" applyFill="1" applyBorder="1" applyAlignment="1" applyProtection="1">
      <alignment vertical="center" shrinkToFit="1"/>
      <protection locked="0"/>
    </xf>
    <xf numFmtId="0" fontId="25" fillId="0" borderId="26" xfId="0" applyFont="1" applyFill="1" applyBorder="1" applyAlignment="1" applyProtection="1">
      <alignment vertical="center" shrinkToFit="1"/>
      <protection locked="0"/>
    </xf>
    <xf numFmtId="0" fontId="25" fillId="0" borderId="87" xfId="0" applyFont="1" applyFill="1" applyBorder="1" applyAlignment="1" applyProtection="1">
      <alignment vertical="center" shrinkToFit="1"/>
      <protection locked="0"/>
    </xf>
    <xf numFmtId="0" fontId="25" fillId="0" borderId="13" xfId="0" applyFont="1" applyFill="1" applyBorder="1" applyAlignment="1" applyProtection="1">
      <alignment vertical="center" shrinkToFit="1"/>
      <protection locked="0"/>
    </xf>
    <xf numFmtId="41" fontId="25" fillId="0" borderId="16" xfId="0" applyNumberFormat="1" applyFont="1" applyFill="1" applyBorder="1" applyAlignment="1" applyProtection="1">
      <alignment vertical="center" shrinkToFit="1"/>
      <protection locked="0"/>
    </xf>
    <xf numFmtId="0" fontId="25" fillId="0" borderId="33" xfId="0" applyFont="1" applyFill="1" applyBorder="1" applyAlignment="1">
      <alignment horizontal="center" vertical="center" shrinkToFit="1"/>
    </xf>
    <xf numFmtId="0" fontId="25" fillId="0" borderId="24" xfId="0" applyFont="1" applyFill="1" applyBorder="1" applyAlignment="1" applyProtection="1">
      <alignment vertical="center" shrinkToFit="1"/>
      <protection locked="0"/>
    </xf>
    <xf numFmtId="0" fontId="25" fillId="0" borderId="88" xfId="0" applyFont="1" applyFill="1" applyBorder="1" applyAlignment="1" applyProtection="1">
      <alignment vertical="center" shrinkToFit="1"/>
      <protection locked="0"/>
    </xf>
    <xf numFmtId="0" fontId="25" fillId="0" borderId="7" xfId="0" applyFont="1" applyFill="1" applyBorder="1" applyAlignment="1" applyProtection="1">
      <alignment vertical="center" shrinkToFit="1"/>
      <protection locked="0"/>
    </xf>
    <xf numFmtId="0" fontId="25" fillId="0" borderId="24" xfId="0" applyFont="1" applyBorder="1" applyAlignment="1" applyProtection="1">
      <alignment vertical="center" shrinkToFit="1"/>
      <protection locked="0"/>
    </xf>
    <xf numFmtId="177" fontId="25" fillId="0" borderId="24" xfId="0" applyNumberFormat="1" applyFont="1" applyBorder="1" applyAlignment="1" applyProtection="1">
      <alignment vertical="center" shrinkToFit="1"/>
      <protection locked="0"/>
    </xf>
    <xf numFmtId="0" fontId="25" fillId="0" borderId="24" xfId="0" applyFont="1" applyBorder="1" applyAlignment="1" applyProtection="1">
      <alignment vertical="center" wrapText="1" shrinkToFit="1"/>
      <protection locked="0"/>
    </xf>
    <xf numFmtId="180" fontId="25" fillId="0" borderId="32" xfId="0" applyNumberFormat="1" applyFont="1" applyBorder="1" applyAlignment="1" applyProtection="1">
      <alignment vertical="center" shrinkToFit="1"/>
      <protection locked="0"/>
    </xf>
    <xf numFmtId="3" fontId="25" fillId="0" borderId="24" xfId="0" applyNumberFormat="1" applyFont="1" applyBorder="1" applyAlignment="1" applyProtection="1">
      <alignment vertical="center" shrinkToFit="1"/>
      <protection locked="0"/>
    </xf>
    <xf numFmtId="0" fontId="25" fillId="0" borderId="24" xfId="0" applyFont="1" applyBorder="1" applyAlignment="1" applyProtection="1">
      <alignment vertical="center" wrapText="1"/>
      <protection locked="0"/>
    </xf>
    <xf numFmtId="0" fontId="25" fillId="2" borderId="32" xfId="2" applyFont="1" applyFill="1" applyBorder="1" applyAlignment="1">
      <alignment horizontal="left" vertical="center" wrapText="1" indent="1"/>
    </xf>
    <xf numFmtId="41" fontId="26" fillId="2" borderId="46" xfId="0" applyNumberFormat="1" applyFont="1" applyFill="1" applyBorder="1" applyAlignment="1">
      <alignment vertical="center" shrinkToFit="1"/>
    </xf>
    <xf numFmtId="41" fontId="26" fillId="2" borderId="45" xfId="0" applyNumberFormat="1" applyFont="1" applyFill="1" applyBorder="1" applyAlignment="1">
      <alignment vertical="center" shrinkToFit="1"/>
    </xf>
    <xf numFmtId="41" fontId="25" fillId="2" borderId="13" xfId="0" applyNumberFormat="1" applyFont="1" applyFill="1" applyBorder="1" applyAlignment="1">
      <alignment vertical="center" shrinkToFit="1"/>
    </xf>
    <xf numFmtId="41" fontId="25" fillId="2" borderId="14" xfId="0" applyNumberFormat="1" applyFont="1" applyFill="1" applyBorder="1" applyAlignment="1">
      <alignment vertical="center" shrinkToFit="1"/>
    </xf>
    <xf numFmtId="41" fontId="25" fillId="2" borderId="7" xfId="0" applyNumberFormat="1" applyFont="1" applyFill="1" applyBorder="1" applyAlignment="1">
      <alignment vertical="center" shrinkToFit="1"/>
    </xf>
    <xf numFmtId="41" fontId="25" fillId="2" borderId="5" xfId="0" applyNumberFormat="1" applyFont="1" applyFill="1" applyBorder="1" applyAlignment="1">
      <alignment vertical="center" shrinkToFit="1"/>
    </xf>
    <xf numFmtId="41" fontId="25" fillId="2" borderId="12" xfId="0" applyNumberFormat="1" applyFont="1" applyFill="1" applyBorder="1" applyAlignment="1">
      <alignment vertical="center" shrinkToFit="1"/>
    </xf>
    <xf numFmtId="41" fontId="25" fillId="2" borderId="9" xfId="0" applyNumberFormat="1" applyFont="1" applyFill="1" applyBorder="1" applyAlignment="1">
      <alignment vertical="center" shrinkToFit="1"/>
    </xf>
    <xf numFmtId="41" fontId="26" fillId="2" borderId="48" xfId="0" applyNumberFormat="1" applyFont="1" applyFill="1" applyBorder="1" applyAlignment="1">
      <alignment vertical="center" shrinkToFit="1"/>
    </xf>
    <xf numFmtId="41" fontId="26" fillId="2" borderId="47" xfId="0" applyNumberFormat="1" applyFont="1" applyFill="1" applyBorder="1" applyAlignment="1">
      <alignment vertical="center" shrinkToFit="1"/>
    </xf>
    <xf numFmtId="0" fontId="27" fillId="0" borderId="47" xfId="0" applyNumberFormat="1" applyFont="1" applyFill="1" applyBorder="1" applyAlignment="1" applyProtection="1">
      <alignment vertical="center" wrapText="1"/>
    </xf>
    <xf numFmtId="0" fontId="27" fillId="0" borderId="95" xfId="0" applyNumberFormat="1" applyFont="1" applyFill="1" applyBorder="1" applyAlignment="1" applyProtection="1">
      <alignment vertical="center" wrapText="1"/>
    </xf>
    <xf numFmtId="0" fontId="27" fillId="0" borderId="69" xfId="0" applyNumberFormat="1" applyFont="1" applyFill="1" applyBorder="1" applyAlignment="1" applyProtection="1">
      <alignment vertical="center" wrapText="1"/>
    </xf>
    <xf numFmtId="41" fontId="26" fillId="2" borderId="53" xfId="0" applyNumberFormat="1" applyFont="1" applyFill="1" applyBorder="1" applyAlignment="1">
      <alignment vertical="center" shrinkToFit="1"/>
    </xf>
    <xf numFmtId="41" fontId="26" fillId="2" borderId="54" xfId="0" applyNumberFormat="1" applyFont="1" applyFill="1" applyBorder="1" applyAlignment="1">
      <alignment vertical="center" shrinkToFit="1"/>
    </xf>
    <xf numFmtId="0" fontId="28" fillId="0" borderId="51" xfId="0" applyNumberFormat="1" applyFont="1" applyFill="1" applyBorder="1" applyAlignment="1" applyProtection="1">
      <alignment vertical="center" wrapText="1"/>
    </xf>
    <xf numFmtId="0" fontId="28" fillId="0" borderId="59" xfId="0" applyNumberFormat="1" applyFont="1" applyFill="1" applyBorder="1" applyAlignment="1" applyProtection="1">
      <alignment vertical="center" wrapText="1"/>
    </xf>
    <xf numFmtId="0" fontId="28" fillId="0" borderId="68" xfId="0" applyNumberFormat="1" applyFont="1" applyFill="1" applyBorder="1" applyAlignment="1" applyProtection="1">
      <alignment vertical="center" wrapText="1"/>
    </xf>
    <xf numFmtId="41" fontId="25" fillId="0" borderId="0" xfId="0" applyNumberFormat="1" applyFont="1" applyFill="1" applyAlignment="1">
      <alignment vertical="center"/>
    </xf>
    <xf numFmtId="0" fontId="25" fillId="0" borderId="0" xfId="0" applyNumberFormat="1" applyFont="1" applyFill="1" applyAlignment="1">
      <alignment vertical="center" wrapText="1"/>
    </xf>
    <xf numFmtId="41" fontId="25" fillId="0" borderId="3" xfId="0" applyNumberFormat="1" applyFont="1" applyFill="1" applyBorder="1" applyAlignment="1">
      <alignment vertical="center"/>
    </xf>
    <xf numFmtId="0" fontId="25" fillId="0" borderId="3" xfId="0" applyNumberFormat="1" applyFont="1" applyFill="1" applyBorder="1" applyAlignment="1">
      <alignment vertical="center" wrapText="1"/>
    </xf>
    <xf numFmtId="0" fontId="25" fillId="0" borderId="57" xfId="0" applyNumberFormat="1" applyFont="1" applyFill="1" applyBorder="1" applyAlignment="1">
      <alignment horizontal="center" vertical="center"/>
    </xf>
    <xf numFmtId="0" fontId="25" fillId="0" borderId="63" xfId="0" applyNumberFormat="1" applyFont="1" applyFill="1" applyBorder="1" applyAlignment="1">
      <alignment horizontal="center" vertical="center" wrapText="1"/>
    </xf>
    <xf numFmtId="0" fontId="25" fillId="0" borderId="64" xfId="0" applyNumberFormat="1" applyFont="1" applyFill="1" applyBorder="1" applyAlignment="1">
      <alignment horizontal="center" vertical="center"/>
    </xf>
    <xf numFmtId="0" fontId="25" fillId="0" borderId="50" xfId="0" applyNumberFormat="1" applyFont="1" applyFill="1" applyBorder="1" applyAlignment="1">
      <alignment horizontal="center" vertical="center" wrapText="1"/>
    </xf>
    <xf numFmtId="0" fontId="25" fillId="0" borderId="93" xfId="0" applyNumberFormat="1" applyFont="1" applyFill="1" applyBorder="1" applyAlignment="1">
      <alignment horizontal="center" vertical="center" wrapText="1"/>
    </xf>
    <xf numFmtId="0" fontId="25" fillId="0" borderId="74" xfId="0" applyNumberFormat="1" applyFont="1" applyFill="1" applyBorder="1" applyAlignment="1">
      <alignment horizontal="center" vertical="center" wrapText="1"/>
    </xf>
    <xf numFmtId="41" fontId="25" fillId="2" borderId="65" xfId="0" applyNumberFormat="1" applyFont="1" applyFill="1" applyBorder="1" applyAlignment="1">
      <alignment vertical="center" shrinkToFit="1"/>
    </xf>
    <xf numFmtId="41" fontId="25" fillId="2" borderId="4" xfId="0" applyNumberFormat="1" applyFont="1" applyFill="1" applyBorder="1" applyAlignment="1">
      <alignment vertical="center" shrinkToFit="1"/>
    </xf>
    <xf numFmtId="179" fontId="27" fillId="2" borderId="13" xfId="0" applyNumberFormat="1" applyFont="1" applyFill="1" applyBorder="1" applyAlignment="1">
      <alignment vertical="center" shrinkToFit="1"/>
    </xf>
    <xf numFmtId="179" fontId="27" fillId="2" borderId="17" xfId="0" applyNumberFormat="1" applyFont="1" applyFill="1" applyBorder="1" applyAlignment="1">
      <alignment vertical="center" shrinkToFit="1"/>
    </xf>
    <xf numFmtId="41" fontId="25" fillId="2" borderId="17" xfId="0" applyNumberFormat="1" applyFont="1" applyFill="1" applyBorder="1" applyAlignment="1">
      <alignment vertical="center" shrinkToFit="1"/>
    </xf>
    <xf numFmtId="41" fontId="26" fillId="2" borderId="20" xfId="0" applyNumberFormat="1" applyFont="1" applyFill="1" applyBorder="1" applyAlignment="1">
      <alignment vertical="center" shrinkToFit="1"/>
    </xf>
    <xf numFmtId="41" fontId="26" fillId="2" borderId="17" xfId="0" applyNumberFormat="1" applyFont="1" applyFill="1" applyBorder="1" applyAlignment="1">
      <alignment vertical="center" shrinkToFit="1"/>
    </xf>
    <xf numFmtId="41" fontId="26" fillId="0" borderId="108" xfId="0" applyNumberFormat="1" applyFont="1" applyFill="1" applyBorder="1" applyAlignment="1" applyProtection="1">
      <alignment vertical="center" shrinkToFit="1"/>
      <protection locked="0"/>
    </xf>
    <xf numFmtId="41" fontId="26" fillId="2" borderId="21" xfId="0" applyNumberFormat="1" applyFont="1" applyFill="1" applyBorder="1" applyAlignment="1">
      <alignment vertical="center" shrinkToFit="1"/>
    </xf>
    <xf numFmtId="0" fontId="28" fillId="0" borderId="41" xfId="0" applyNumberFormat="1" applyFont="1" applyFill="1" applyBorder="1" applyAlignment="1" applyProtection="1">
      <alignment vertical="center" wrapText="1"/>
      <protection locked="0"/>
    </xf>
    <xf numFmtId="0" fontId="28" fillId="0" borderId="96" xfId="0" applyNumberFormat="1" applyFont="1" applyFill="1" applyBorder="1" applyAlignment="1" applyProtection="1">
      <alignment vertical="center" wrapText="1"/>
      <protection locked="0"/>
    </xf>
    <xf numFmtId="0" fontId="28" fillId="0" borderId="97" xfId="0" applyNumberFormat="1" applyFont="1" applyFill="1" applyBorder="1" applyAlignment="1" applyProtection="1">
      <alignment vertical="center" wrapText="1"/>
      <protection locked="0"/>
    </xf>
    <xf numFmtId="41" fontId="26" fillId="0" borderId="109" xfId="0" applyNumberFormat="1" applyFont="1" applyFill="1" applyBorder="1" applyAlignment="1">
      <alignment vertical="center" shrinkToFit="1"/>
    </xf>
    <xf numFmtId="179" fontId="28" fillId="2" borderId="17" xfId="0" applyNumberFormat="1" applyFont="1" applyFill="1" applyBorder="1" applyAlignment="1">
      <alignment vertical="center" shrinkToFit="1"/>
    </xf>
    <xf numFmtId="0" fontId="28" fillId="0" borderId="19" xfId="0" applyNumberFormat="1" applyFont="1" applyFill="1" applyBorder="1" applyAlignment="1" applyProtection="1">
      <alignment vertical="center" wrapText="1"/>
      <protection locked="0"/>
    </xf>
    <xf numFmtId="0" fontId="28" fillId="0" borderId="22" xfId="0" applyNumberFormat="1" applyFont="1" applyFill="1" applyBorder="1" applyAlignment="1" applyProtection="1">
      <alignment vertical="center" wrapText="1"/>
      <protection locked="0"/>
    </xf>
    <xf numFmtId="0" fontId="28" fillId="0" borderId="90" xfId="0" applyNumberFormat="1" applyFont="1" applyFill="1" applyBorder="1" applyAlignment="1" applyProtection="1">
      <alignment vertical="center" wrapText="1"/>
      <protection locked="0"/>
    </xf>
    <xf numFmtId="41" fontId="23" fillId="2" borderId="52" xfId="0" applyNumberFormat="1" applyFont="1" applyFill="1" applyBorder="1" applyAlignment="1">
      <alignment vertical="center" shrinkToFit="1"/>
    </xf>
    <xf numFmtId="0" fontId="28" fillId="0" borderId="54" xfId="0" applyNumberFormat="1" applyFont="1" applyFill="1" applyBorder="1" applyAlignment="1" applyProtection="1">
      <alignment vertical="center" wrapText="1"/>
    </xf>
    <xf numFmtId="0" fontId="28" fillId="0" borderId="76" xfId="0" applyNumberFormat="1" applyFont="1" applyFill="1" applyBorder="1" applyAlignment="1" applyProtection="1">
      <alignment vertical="center" wrapText="1"/>
    </xf>
    <xf numFmtId="0" fontId="28" fillId="0" borderId="100" xfId="0" applyNumberFormat="1" applyFont="1" applyFill="1" applyBorder="1" applyAlignment="1" applyProtection="1">
      <alignment vertical="center" wrapText="1"/>
    </xf>
    <xf numFmtId="0" fontId="25" fillId="2" borderId="24" xfId="0" applyNumberFormat="1" applyFont="1" applyFill="1" applyBorder="1" applyAlignment="1" applyProtection="1">
      <alignment horizontal="center" vertical="center" shrinkToFit="1"/>
    </xf>
  </cellXfs>
  <cellStyles count="4">
    <cellStyle name="パーセント" xfId="1" builtinId="5"/>
    <cellStyle name="標準" xfId="0" builtinId="0"/>
    <cellStyle name="標準 2" xfId="2" xr:uid="{BF6010F9-8CC1-4D32-B159-D05E991223B7}"/>
    <cellStyle name="標準 3" xfId="3" xr:uid="{195F86C3-DAAB-4BCC-89D3-75D042F70FC1}"/>
  </cellStyles>
  <dxfs count="44">
    <dxf>
      <fill>
        <patternFill>
          <bgColor theme="5" tint="0.79998168889431442"/>
        </patternFill>
      </fill>
    </dxf>
    <dxf>
      <font>
        <color rgb="FFFF0000"/>
      </font>
    </dxf>
    <dxf>
      <fill>
        <patternFill>
          <bgColor theme="5" tint="0.79998168889431442"/>
        </patternFill>
      </fill>
    </dxf>
    <dxf>
      <font>
        <color rgb="FFFF0000"/>
      </font>
    </dxf>
    <dxf>
      <font>
        <color rgb="FFFF0000"/>
      </font>
    </dxf>
    <dxf>
      <fill>
        <patternFill>
          <bgColor theme="7" tint="0.79998168889431442"/>
        </patternFill>
      </fill>
    </dxf>
    <dxf>
      <font>
        <color rgb="FFFF0000"/>
      </font>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FF0000"/>
      </font>
    </dxf>
    <dxf>
      <fill>
        <patternFill>
          <bgColor theme="5" tint="0.79998168889431442"/>
        </patternFill>
      </fill>
    </dxf>
    <dxf>
      <fill>
        <patternFill>
          <bgColor theme="0"/>
        </patternFill>
      </fill>
    </dxf>
    <dxf>
      <fill>
        <patternFill>
          <bgColor theme="5" tint="0.79998168889431442"/>
        </patternFill>
      </fill>
    </dxf>
    <dxf>
      <font>
        <color theme="1"/>
      </font>
      <fill>
        <patternFill patternType="none">
          <bgColor auto="1"/>
        </patternFill>
      </fill>
    </dxf>
    <dxf>
      <fill>
        <patternFill>
          <bgColor theme="5" tint="0.79998168889431442"/>
        </patternFill>
      </fill>
    </dxf>
    <dxf>
      <fill>
        <patternFill patternType="solid">
          <bgColor rgb="FFFFFFFF"/>
        </patternFill>
      </fill>
    </dxf>
    <dxf>
      <fill>
        <patternFill>
          <bgColor theme="5" tint="0.79998168889431442"/>
        </patternFill>
      </fill>
    </dxf>
    <dxf>
      <fill>
        <patternFill patternType="solid">
          <bgColor rgb="FFFFFFFF"/>
        </patternFill>
      </fill>
    </dxf>
    <dxf>
      <font>
        <color auto="1"/>
      </font>
      <fill>
        <patternFill patternType="solid">
          <bgColor theme="5" tint="0.79998168889431442"/>
        </patternFill>
      </fill>
    </dxf>
    <dxf>
      <fill>
        <patternFill>
          <bgColor theme="5" tint="0.79998168889431442"/>
        </patternFill>
      </fill>
    </dxf>
    <dxf>
      <fill>
        <patternFill>
          <bgColor theme="5" tint="0.79998168889431442"/>
        </patternFill>
      </fill>
    </dxf>
    <dxf>
      <font>
        <color theme="1"/>
      </font>
    </dxf>
    <dxf>
      <fill>
        <patternFill>
          <bgColor theme="5" tint="0.79998168889431442"/>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6">
    <tableStyle name="リスト-style" pivot="0" count="3" xr9:uid="{00000000-0011-0000-FFFF-FFFF00000000}">
      <tableStyleElement type="headerRow" dxfId="43"/>
      <tableStyleElement type="firstRowStripe" dxfId="42"/>
      <tableStyleElement type="secondRowStripe" dxfId="41"/>
    </tableStyle>
    <tableStyle name="リスト-style 2" pivot="0" count="3" xr9:uid="{00000000-0011-0000-FFFF-FFFF01000000}">
      <tableStyleElement type="headerRow" dxfId="40"/>
      <tableStyleElement type="firstRowStripe" dxfId="39"/>
      <tableStyleElement type="secondRowStripe" dxfId="38"/>
    </tableStyle>
    <tableStyle name="リスト-style 3" pivot="0" count="3" xr9:uid="{00000000-0011-0000-FFFF-FFFF02000000}">
      <tableStyleElement type="headerRow" dxfId="37"/>
      <tableStyleElement type="firstRowStripe" dxfId="36"/>
      <tableStyleElement type="secondRowStripe" dxfId="35"/>
    </tableStyle>
    <tableStyle name="リスト-style 4" pivot="0" count="3" xr9:uid="{00000000-0011-0000-FFFF-FFFF03000000}">
      <tableStyleElement type="headerRow" dxfId="34"/>
      <tableStyleElement type="firstRowStripe" dxfId="33"/>
      <tableStyleElement type="secondRowStripe" dxfId="32"/>
    </tableStyle>
    <tableStyle name="リスト-style 5" pivot="0" count="3" xr9:uid="{00000000-0011-0000-FFFF-FFFF04000000}">
      <tableStyleElement type="headerRow" dxfId="31"/>
      <tableStyleElement type="firstRowStripe" dxfId="30"/>
      <tableStyleElement type="secondRowStripe" dxfId="29"/>
    </tableStyle>
    <tableStyle name="リスト-style 6" pivot="0" count="3" xr9:uid="{00000000-0011-0000-FFFF-FFFF05000000}">
      <tableStyleElement type="headerRow" dxfId="28"/>
      <tableStyleElement type="firstRowStripe" dxfId="27"/>
      <tableStyleElement type="secondRowStrip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24" Type="http://schemas.openxmlformats.org/officeDocument/2006/relationships/customXml" Target="../customXml/item3.xml"/><Relationship Id="rId5" Type="http://schemas.openxmlformats.org/officeDocument/2006/relationships/worksheet" Target="worksheets/sheet5.xml"/><Relationship Id="rId23" Type="http://schemas.openxmlformats.org/officeDocument/2006/relationships/customXml" Target="../customXml/item2.xml"/><Relationship Id="rId19" Type="http://schemas.openxmlformats.org/officeDocument/2006/relationships/styles" Target="styles.xml"/><Relationship Id="rId4" Type="http://schemas.openxmlformats.org/officeDocument/2006/relationships/worksheet" Target="worksheets/sheet4.xml"/><Relationship Id="rId22" Type="http://schemas.openxmlformats.org/officeDocument/2006/relationships/customXml" Target="../customXml/item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57150</xdr:colOff>
      <xdr:row>0</xdr:row>
      <xdr:rowOff>161926</xdr:rowOff>
    </xdr:from>
    <xdr:to>
      <xdr:col>8</xdr:col>
      <xdr:colOff>200025</xdr:colOff>
      <xdr:row>5</xdr:row>
      <xdr:rowOff>438150</xdr:rowOff>
    </xdr:to>
    <xdr:sp macro="" textlink="">
      <xdr:nvSpPr>
        <xdr:cNvPr id="2" name="テキスト ボックス 1">
          <a:extLst>
            <a:ext uri="{FF2B5EF4-FFF2-40B4-BE49-F238E27FC236}">
              <a16:creationId xmlns:a16="http://schemas.microsoft.com/office/drawing/2014/main" id="{E08137C2-CB8F-48EE-BE11-18B6341685EE}"/>
            </a:ext>
          </a:extLst>
        </xdr:cNvPr>
        <xdr:cNvSpPr txBox="1"/>
      </xdr:nvSpPr>
      <xdr:spPr>
        <a:xfrm>
          <a:off x="6019800" y="161926"/>
          <a:ext cx="4600575" cy="1266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■使い方</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・内容が読めるよう必要に応じて行の高さを調整してください。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・改行の方法</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Windows</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Alt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Enter</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」キー</a:t>
          </a:r>
          <a:endParaRPr lang="ja-JP" altLang="ja-JP">
            <a:effectLst/>
            <a:latin typeface="BIZ UDゴシック" panose="020B0400000000000000" pitchFamily="49" charset="-128"/>
            <a:ea typeface="BIZ UDゴシック" panose="020B0400000000000000" pitchFamily="49" charset="-128"/>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Mac</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Command</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Option</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Return</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」キー</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9525</xdr:colOff>
      <xdr:row>0</xdr:row>
      <xdr:rowOff>114300</xdr:rowOff>
    </xdr:from>
    <xdr:to>
      <xdr:col>18</xdr:col>
      <xdr:colOff>95250</xdr:colOff>
      <xdr:row>11</xdr:row>
      <xdr:rowOff>228600</xdr:rowOff>
    </xdr:to>
    <xdr:sp macro="" textlink="">
      <xdr:nvSpPr>
        <xdr:cNvPr id="2" name="テキスト ボックス 1">
          <a:extLst>
            <a:ext uri="{FF2B5EF4-FFF2-40B4-BE49-F238E27FC236}">
              <a16:creationId xmlns:a16="http://schemas.microsoft.com/office/drawing/2014/main" id="{52E36EF5-0CDF-4E78-8F52-0AA1968AE86A}"/>
            </a:ext>
          </a:extLst>
        </xdr:cNvPr>
        <xdr:cNvSpPr txBox="1"/>
      </xdr:nvSpPr>
      <xdr:spPr>
        <a:xfrm>
          <a:off x="6410325" y="114300"/>
          <a:ext cx="4895850" cy="316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■使い方</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b="1">
              <a:solidFill>
                <a:schemeClr val="dk1"/>
              </a:solidFill>
              <a:effectLst/>
              <a:latin typeface="BIZ UDゴシック" panose="020B0400000000000000" pitchFamily="49" charset="-128"/>
              <a:ea typeface="BIZ UDゴシック" panose="020B0400000000000000" pitchFamily="49" charset="-128"/>
              <a:cs typeface="+mn-cs"/>
            </a:rPr>
            <a:t>①「予算額」</a:t>
          </a:r>
          <a:endParaRPr kumimoji="1" lang="en-US" altLang="ja-JP" sz="1100" b="1">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助成申請の際に作成した「収支計画書（様式３）」の予算額を転記してください。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b="1">
              <a:solidFill>
                <a:schemeClr val="dk1"/>
              </a:solidFill>
              <a:effectLst/>
              <a:latin typeface="BIZ UDゴシック" panose="020B0400000000000000" pitchFamily="49" charset="-128"/>
              <a:ea typeface="BIZ UDゴシック" panose="020B0400000000000000" pitchFamily="49" charset="-128"/>
              <a:cs typeface="+mn-cs"/>
            </a:rPr>
            <a:t>②「決算額」、「予・決の差」</a:t>
          </a:r>
          <a:endParaRPr kumimoji="1" lang="en-US" altLang="ja-JP" sz="1100" b="1">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収支内訳書（様式</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11</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）のシートに入力してください。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合計額が自動で計算されます。</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b="1">
              <a:solidFill>
                <a:schemeClr val="dk1"/>
              </a:solidFill>
              <a:effectLst/>
              <a:latin typeface="BIZ UDゴシック" panose="020B0400000000000000" pitchFamily="49" charset="-128"/>
              <a:ea typeface="BIZ UDゴシック" panose="020B0400000000000000" pitchFamily="49" charset="-128"/>
              <a:cs typeface="+mn-cs"/>
            </a:rPr>
            <a:t>③「備考」</a:t>
          </a:r>
          <a:endParaRPr kumimoji="1" lang="en-US" altLang="ja-JP" sz="1100" b="1">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次のような場合に入力してください。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・予・決の差が３割以上の場合</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・収支計画書に記載していない収支が発生した場合</a:t>
          </a: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・収支計画書に記載していた収支を取りやめた場合</a:t>
          </a: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・その他、経費について説明が必要な場合</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400049</xdr:colOff>
      <xdr:row>2</xdr:row>
      <xdr:rowOff>133350</xdr:rowOff>
    </xdr:from>
    <xdr:to>
      <xdr:col>13</xdr:col>
      <xdr:colOff>5343524</xdr:colOff>
      <xdr:row>22</xdr:row>
      <xdr:rowOff>152400</xdr:rowOff>
    </xdr:to>
    <xdr:sp macro="" textlink="">
      <xdr:nvSpPr>
        <xdr:cNvPr id="2" name="テキスト ボックス 1">
          <a:extLst>
            <a:ext uri="{FF2B5EF4-FFF2-40B4-BE49-F238E27FC236}">
              <a16:creationId xmlns:a16="http://schemas.microsoft.com/office/drawing/2014/main" id="{C4D66EFE-DB28-4327-8A39-0529359E5EF9}"/>
            </a:ext>
          </a:extLst>
        </xdr:cNvPr>
        <xdr:cNvSpPr txBox="1"/>
      </xdr:nvSpPr>
      <xdr:spPr>
        <a:xfrm>
          <a:off x="9058274" y="438150"/>
          <a:ext cx="6734175" cy="7458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交通費を支給した場合に提出してください</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a:t>
          </a: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■交通手段</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・利用する交通手段を記載してください。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（例）単独の場合：地下鉄、ＪＲ、バス、市電、ガソリン代、タクシー</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乗継の場合：地下鉄＋バス</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定額の場合：定額（</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交通手段に関わらず固定額を支給する場合）</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■経路</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①公共交通機関</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乗車駅～（経由駅）～降車駅　を記載してください。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②ガソリン代・タクシー</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　出発地の住所～（経由地の住所）～目的地の住所　を記載してください。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■距離（ガソリン代のみ）</a:t>
          </a: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・ガソリン代を支給する場合、距離を記載してください。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・１</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km</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当たりの金額は</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22</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円が上限です。</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Google</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マップなど距離を確認できる証憑書類を提出してください。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■目的・理由</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・プルダウンから選択してください。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・タクシーを利用する場合は、「荷物運搬等</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」「公共交通機関の利用が困難</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」「時間的制約</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」のいずれかを選択してください。</a:t>
          </a: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editAs="oneCell">
    <xdr:from>
      <xdr:col>12</xdr:col>
      <xdr:colOff>28575</xdr:colOff>
      <xdr:row>14</xdr:row>
      <xdr:rowOff>114299</xdr:rowOff>
    </xdr:from>
    <xdr:to>
      <xdr:col>13</xdr:col>
      <xdr:colOff>5229033</xdr:colOff>
      <xdr:row>21</xdr:row>
      <xdr:rowOff>228599</xdr:rowOff>
    </xdr:to>
    <xdr:pic>
      <xdr:nvPicPr>
        <xdr:cNvPr id="3" name="図 2">
          <a:extLst>
            <a:ext uri="{FF2B5EF4-FFF2-40B4-BE49-F238E27FC236}">
              <a16:creationId xmlns:a16="http://schemas.microsoft.com/office/drawing/2014/main" id="{54707B6E-B513-F467-1E92-5BB485BBA1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96400" y="4886324"/>
          <a:ext cx="638155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133350</xdr:colOff>
      <xdr:row>0</xdr:row>
      <xdr:rowOff>161925</xdr:rowOff>
    </xdr:from>
    <xdr:to>
      <xdr:col>9</xdr:col>
      <xdr:colOff>381000</xdr:colOff>
      <xdr:row>5</xdr:row>
      <xdr:rowOff>66675</xdr:rowOff>
    </xdr:to>
    <xdr:sp macro="" textlink="">
      <xdr:nvSpPr>
        <xdr:cNvPr id="2" name="テキスト ボックス 1">
          <a:extLst>
            <a:ext uri="{FF2B5EF4-FFF2-40B4-BE49-F238E27FC236}">
              <a16:creationId xmlns:a16="http://schemas.microsoft.com/office/drawing/2014/main" id="{7EC50495-E3C9-4E13-9543-AAFB198DB7FF}"/>
            </a:ext>
          </a:extLst>
        </xdr:cNvPr>
        <xdr:cNvSpPr txBox="1"/>
      </xdr:nvSpPr>
      <xdr:spPr>
        <a:xfrm>
          <a:off x="6096000" y="161925"/>
          <a:ext cx="4600575" cy="1457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必ず提出してください</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a:t>
          </a:r>
          <a:endParaRPr lang="ja-JP" altLang="ja-JP">
            <a:solidFill>
              <a:srgbClr val="FF0000"/>
            </a:solidFill>
            <a:effectLst/>
            <a:latin typeface="BIZ UDゴシック" panose="020B0400000000000000" pitchFamily="49" charset="-128"/>
            <a:ea typeface="BIZ UDゴシック" panose="020B0400000000000000" pitchFamily="49" charset="-128"/>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■使い方</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・さぽーとほっと基金の年報等で使用します。</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・助成を受けた事業の概要を</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100</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文字程度で記載してください。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・初めて読む人にも活動が伝わるよう簡潔に記載をお願いします。</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9526</xdr:colOff>
      <xdr:row>5</xdr:row>
      <xdr:rowOff>161924</xdr:rowOff>
    </xdr:from>
    <xdr:to>
      <xdr:col>18</xdr:col>
      <xdr:colOff>542925</xdr:colOff>
      <xdr:row>17</xdr:row>
      <xdr:rowOff>104774</xdr:rowOff>
    </xdr:to>
    <xdr:sp macro="" textlink="">
      <xdr:nvSpPr>
        <xdr:cNvPr id="2" name="テキスト ボックス 1">
          <a:extLst>
            <a:ext uri="{FF2B5EF4-FFF2-40B4-BE49-F238E27FC236}">
              <a16:creationId xmlns:a16="http://schemas.microsoft.com/office/drawing/2014/main" id="{F13BB7C1-9A88-4EBE-9B0D-C4AC22E7939C}"/>
            </a:ext>
          </a:extLst>
        </xdr:cNvPr>
        <xdr:cNvSpPr txBox="1"/>
      </xdr:nvSpPr>
      <xdr:spPr>
        <a:xfrm>
          <a:off x="7019926" y="942974"/>
          <a:ext cx="5534024" cy="2124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rgbClr val="FF0000"/>
              </a:solidFill>
              <a:effectLst/>
              <a:latin typeface="BIZ UDゴシック" panose="020B0400000000000000" pitchFamily="49" charset="-128"/>
              <a:ea typeface="BIZ UDゴシック" panose="020B0400000000000000" pitchFamily="49" charset="-128"/>
              <a:cs typeface="+mn-cs"/>
            </a:rPr>
            <a:t>人件費を支給した場合に提出してください（テーマ指定助成のみ）</a:t>
          </a:r>
          <a:r>
            <a:rPr kumimoji="1" lang="en-US" altLang="ja-JP" sz="1100">
              <a:solidFill>
                <a:srgbClr val="FF0000"/>
              </a:solidFill>
              <a:effectLst/>
              <a:latin typeface="BIZ UDゴシック" panose="020B0400000000000000" pitchFamily="49" charset="-128"/>
              <a:ea typeface="BIZ UDゴシック" panose="020B0400000000000000" pitchFamily="49" charset="-128"/>
              <a:cs typeface="+mn-cs"/>
            </a:rPr>
            <a:t>】</a:t>
          </a: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■使い方</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・テーマ指定助成で人件費を支給した場合に作成してください。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・従事者１人につき１つのシートとなるよう、シートをコピーして使用してください。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・業務内容はどの事業に従事したのか分かるよう簡潔に記載してください。</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人件費</a:t>
          </a:r>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雇用契約等に基づき、団体で雇用しているスタッフへ支払う給与（申請事業への従事時間に限ります）。</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tabSelected="1" view="pageBreakPreview" zoomScaleNormal="100" zoomScaleSheetLayoutView="100" workbookViewId="0"/>
  </sheetViews>
  <sheetFormatPr defaultColWidth="14.42578125" defaultRowHeight="13.5"/>
  <cols>
    <col min="1" max="1" width="2.7109375" style="89" customWidth="1"/>
    <col min="2" max="2" width="73.28515625" style="89" customWidth="1"/>
    <col min="3" max="3" width="13.140625" style="163" customWidth="1"/>
    <col min="4" max="4" width="1.5703125" style="1" customWidth="1"/>
    <col min="5" max="27" width="8.7109375" style="1" customWidth="1"/>
    <col min="28" max="16384" width="14.42578125" style="1"/>
  </cols>
  <sheetData>
    <row r="1" spans="1:7" ht="24" customHeight="1">
      <c r="C1" s="162" t="str">
        <f>様式8!$C$11</f>
        <v>特定非営利活動法人　●●●促進協議会</v>
      </c>
    </row>
    <row r="2" spans="1:7" ht="24" customHeight="1">
      <c r="A2" s="90" t="s">
        <v>31</v>
      </c>
      <c r="B2" s="90"/>
      <c r="D2" s="4"/>
    </row>
    <row r="3" spans="1:7" ht="21.95" customHeight="1">
      <c r="A3" s="176" t="s">
        <v>185</v>
      </c>
      <c r="B3" s="177"/>
      <c r="C3" s="86" t="s">
        <v>186</v>
      </c>
      <c r="D3" s="88"/>
    </row>
    <row r="4" spans="1:7" ht="21.95" customHeight="1">
      <c r="A4" s="96" t="s">
        <v>30</v>
      </c>
      <c r="B4" s="91"/>
      <c r="C4" s="164" t="s">
        <v>274</v>
      </c>
      <c r="D4" s="32"/>
      <c r="E4" s="87" t="str">
        <f>IF(C4="","必須","OK")</f>
        <v>OK</v>
      </c>
      <c r="F4" s="87"/>
      <c r="G4" s="1" t="s">
        <v>32</v>
      </c>
    </row>
    <row r="5" spans="1:7" ht="21.95" customHeight="1">
      <c r="A5" s="92" t="s">
        <v>178</v>
      </c>
      <c r="B5" s="91"/>
      <c r="C5" s="165"/>
      <c r="D5" s="32"/>
      <c r="E5" s="87"/>
      <c r="G5" s="1" t="s">
        <v>184</v>
      </c>
    </row>
    <row r="6" spans="1:7" ht="29.25" customHeight="1">
      <c r="A6" s="92"/>
      <c r="B6" s="93" t="s">
        <v>214</v>
      </c>
      <c r="C6" s="166" t="s">
        <v>274</v>
      </c>
      <c r="D6" s="32"/>
      <c r="E6" s="87" t="str">
        <f t="shared" ref="E6:E29" si="0">IF(C6="","必須","OK")</f>
        <v>OK</v>
      </c>
    </row>
    <row r="7" spans="1:7" ht="21.95" customHeight="1">
      <c r="A7" s="92"/>
      <c r="B7" s="94" t="s">
        <v>203</v>
      </c>
      <c r="C7" s="167" t="s">
        <v>184</v>
      </c>
      <c r="D7" s="32"/>
      <c r="E7" s="87" t="str">
        <f t="shared" si="0"/>
        <v>OK</v>
      </c>
    </row>
    <row r="8" spans="1:7" ht="21.95" customHeight="1">
      <c r="A8" s="98"/>
      <c r="B8" s="95" t="s">
        <v>183</v>
      </c>
      <c r="C8" s="168" t="s">
        <v>184</v>
      </c>
      <c r="D8" s="32"/>
      <c r="E8" s="87" t="str">
        <f t="shared" si="0"/>
        <v>OK</v>
      </c>
    </row>
    <row r="9" spans="1:7" ht="21.95" customHeight="1">
      <c r="A9" s="92" t="s">
        <v>179</v>
      </c>
      <c r="B9" s="91"/>
      <c r="C9" s="165"/>
      <c r="D9" s="32"/>
      <c r="E9" s="87"/>
    </row>
    <row r="10" spans="1:7" ht="21.95" customHeight="1">
      <c r="A10" s="92"/>
      <c r="B10" s="93" t="s">
        <v>204</v>
      </c>
      <c r="C10" s="166" t="s">
        <v>274</v>
      </c>
      <c r="D10" s="32"/>
      <c r="E10" s="87" t="str">
        <f t="shared" si="0"/>
        <v>OK</v>
      </c>
    </row>
    <row r="11" spans="1:7" ht="21.95" customHeight="1">
      <c r="A11" s="92"/>
      <c r="B11" s="94" t="s">
        <v>205</v>
      </c>
      <c r="C11" s="167" t="s">
        <v>274</v>
      </c>
      <c r="D11" s="32"/>
      <c r="E11" s="87"/>
    </row>
    <row r="12" spans="1:7" ht="21.95" customHeight="1">
      <c r="A12" s="92" t="s">
        <v>180</v>
      </c>
      <c r="B12" s="91"/>
      <c r="C12" s="165"/>
      <c r="D12" s="32"/>
      <c r="E12" s="87"/>
    </row>
    <row r="13" spans="1:7" ht="21.95" customHeight="1">
      <c r="A13" s="92"/>
      <c r="B13" s="93" t="s">
        <v>202</v>
      </c>
      <c r="C13" s="166" t="s">
        <v>274</v>
      </c>
      <c r="D13" s="32"/>
      <c r="E13" s="87" t="str">
        <f t="shared" si="0"/>
        <v>OK</v>
      </c>
    </row>
    <row r="14" spans="1:7" ht="21.95" customHeight="1">
      <c r="A14" s="92"/>
      <c r="B14" s="94" t="s">
        <v>193</v>
      </c>
      <c r="C14" s="167" t="s">
        <v>274</v>
      </c>
      <c r="D14" s="32"/>
      <c r="E14" s="87" t="str">
        <f t="shared" si="0"/>
        <v>OK</v>
      </c>
    </row>
    <row r="15" spans="1:7" ht="80.25" customHeight="1">
      <c r="A15" s="98"/>
      <c r="B15" s="94" t="s">
        <v>212</v>
      </c>
      <c r="C15" s="167" t="s">
        <v>274</v>
      </c>
      <c r="D15" s="32"/>
      <c r="E15" s="87" t="str">
        <f t="shared" si="0"/>
        <v>OK</v>
      </c>
    </row>
    <row r="16" spans="1:7" ht="24" customHeight="1">
      <c r="A16" s="92" t="s">
        <v>181</v>
      </c>
      <c r="B16" s="91"/>
      <c r="C16" s="165"/>
      <c r="D16" s="32"/>
      <c r="E16" s="87"/>
    </row>
    <row r="17" spans="1:5" ht="24" customHeight="1">
      <c r="A17" s="92"/>
      <c r="B17" s="93" t="s">
        <v>213</v>
      </c>
      <c r="C17" s="166" t="s">
        <v>274</v>
      </c>
      <c r="D17" s="32"/>
      <c r="E17" s="87" t="str">
        <f t="shared" si="0"/>
        <v>OK</v>
      </c>
    </row>
    <row r="18" spans="1:5" ht="24" customHeight="1">
      <c r="A18" s="98"/>
      <c r="B18" s="95" t="s">
        <v>194</v>
      </c>
      <c r="C18" s="167" t="s">
        <v>274</v>
      </c>
      <c r="D18" s="32"/>
      <c r="E18" s="87" t="str">
        <f t="shared" si="0"/>
        <v>OK</v>
      </c>
    </row>
    <row r="19" spans="1:5" ht="24" customHeight="1">
      <c r="A19" s="92" t="s">
        <v>190</v>
      </c>
      <c r="B19" s="91"/>
      <c r="C19" s="165"/>
      <c r="D19" s="32"/>
      <c r="E19" s="87"/>
    </row>
    <row r="20" spans="1:5" ht="24" customHeight="1">
      <c r="A20" s="92"/>
      <c r="B20" s="93" t="s">
        <v>195</v>
      </c>
      <c r="C20" s="166" t="s">
        <v>274</v>
      </c>
      <c r="D20" s="32"/>
      <c r="E20" s="87" t="str">
        <f t="shared" si="0"/>
        <v>OK</v>
      </c>
    </row>
    <row r="21" spans="1:5" ht="45" customHeight="1">
      <c r="A21" s="98"/>
      <c r="B21" s="95" t="s">
        <v>189</v>
      </c>
      <c r="C21" s="167" t="s">
        <v>274</v>
      </c>
      <c r="D21" s="32"/>
      <c r="E21" s="87" t="str">
        <f t="shared" si="0"/>
        <v>OK</v>
      </c>
    </row>
    <row r="22" spans="1:5" ht="24" customHeight="1">
      <c r="A22" s="92" t="s">
        <v>207</v>
      </c>
      <c r="B22" s="91"/>
      <c r="C22" s="165"/>
      <c r="D22" s="32"/>
      <c r="E22" s="87"/>
    </row>
    <row r="23" spans="1:5" ht="24" customHeight="1">
      <c r="A23" s="92"/>
      <c r="B23" s="93" t="s">
        <v>208</v>
      </c>
      <c r="C23" s="166" t="s">
        <v>274</v>
      </c>
      <c r="D23" s="32"/>
      <c r="E23" s="87" t="str">
        <f t="shared" ref="E23:E24" si="1">IF(C23="","必須","OK")</f>
        <v>OK</v>
      </c>
    </row>
    <row r="24" spans="1:5" ht="21.75" customHeight="1">
      <c r="A24" s="98"/>
      <c r="B24" s="95" t="s">
        <v>209</v>
      </c>
      <c r="C24" s="167" t="s">
        <v>274</v>
      </c>
      <c r="D24" s="32"/>
      <c r="E24" s="87" t="str">
        <f t="shared" si="1"/>
        <v>OK</v>
      </c>
    </row>
    <row r="25" spans="1:5" ht="24" customHeight="1">
      <c r="A25" s="92" t="s">
        <v>197</v>
      </c>
      <c r="B25" s="91"/>
      <c r="C25" s="165"/>
      <c r="D25" s="32"/>
      <c r="E25" s="87"/>
    </row>
    <row r="26" spans="1:5" ht="22.5" customHeight="1">
      <c r="A26" s="98"/>
      <c r="B26" s="123" t="s">
        <v>206</v>
      </c>
      <c r="C26" s="164" t="s">
        <v>274</v>
      </c>
      <c r="D26" s="32"/>
      <c r="E26" s="87" t="str">
        <f t="shared" ref="E26" si="2">IF(C26="","必須","OK")</f>
        <v>OK</v>
      </c>
    </row>
    <row r="27" spans="1:5" ht="24" customHeight="1">
      <c r="A27" s="92" t="s">
        <v>198</v>
      </c>
      <c r="B27" s="91"/>
      <c r="C27" s="165"/>
      <c r="D27" s="32"/>
      <c r="E27" s="87"/>
    </row>
    <row r="28" spans="1:5" ht="52.5" customHeight="1">
      <c r="A28" s="92"/>
      <c r="B28" s="93" t="s">
        <v>210</v>
      </c>
      <c r="C28" s="166" t="s">
        <v>274</v>
      </c>
      <c r="D28" s="32"/>
      <c r="E28" s="87" t="str">
        <f t="shared" si="0"/>
        <v>OK</v>
      </c>
    </row>
    <row r="29" spans="1:5" ht="45" customHeight="1">
      <c r="A29" s="124"/>
      <c r="B29" s="125" t="s">
        <v>211</v>
      </c>
      <c r="C29" s="167" t="s">
        <v>274</v>
      </c>
      <c r="D29" s="32"/>
      <c r="E29" s="87" t="str">
        <f t="shared" si="0"/>
        <v>OK</v>
      </c>
    </row>
  </sheetData>
  <mergeCells count="1">
    <mergeCell ref="A3:B3"/>
  </mergeCells>
  <phoneticPr fontId="6"/>
  <conditionalFormatting sqref="C4 C6:C8 C10:C11 C13:C15 C17:C18 C20:C21 C23:C24 C26 C28:C29">
    <cfRule type="expression" dxfId="25" priority="1">
      <formula>ISBLANK(C4)</formula>
    </cfRule>
  </conditionalFormatting>
  <conditionalFormatting sqref="E4:F4 E4:E29">
    <cfRule type="expression" dxfId="24" priority="3">
      <formula>E4&lt;&gt;"必須"</formula>
    </cfRule>
  </conditionalFormatting>
  <dataValidations count="1">
    <dataValidation type="list" allowBlank="1" showInputMessage="1" showErrorMessage="1" sqref="C4 C13:C15 C6:C8 C10:C11 C17:C18 C20:C21 C23:C24 C26 C28:C29" xr:uid="{F4274EFC-CBDE-4EAD-AA59-B2E62039DB78}">
      <formula1>$G$4:$G$5</formula1>
    </dataValidation>
  </dataValidations>
  <pageMargins left="0.78740157480314965"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F76B1-B4D8-4282-8E9D-A0FFA085D5AC}">
  <sheetPr>
    <tabColor rgb="FFFFFF00"/>
  </sheetPr>
  <dimension ref="A1:I48"/>
  <sheetViews>
    <sheetView view="pageBreakPreview" zoomScaleNormal="100" zoomScaleSheetLayoutView="100" workbookViewId="0"/>
  </sheetViews>
  <sheetFormatPr defaultColWidth="14.42578125" defaultRowHeight="19.149999999999999" customHeight="1" outlineLevelCol="1"/>
  <cols>
    <col min="1" max="1" width="13.42578125" style="45" customWidth="1"/>
    <col min="2" max="2" width="9.42578125" style="45" customWidth="1"/>
    <col min="3" max="3" width="66.140625" style="46" customWidth="1"/>
    <col min="4" max="4" width="1.28515625" style="45" customWidth="1"/>
    <col min="5" max="5" width="37" style="47" customWidth="1"/>
    <col min="6" max="6" width="14.42578125" style="45"/>
    <col min="7" max="7" width="24.85546875" style="45" hidden="1" customWidth="1" outlineLevel="1"/>
    <col min="8" max="8" width="68.5703125" style="45" hidden="1" customWidth="1" outlineLevel="1"/>
    <col min="9" max="9" width="14.42578125" style="45" collapsed="1"/>
    <col min="10" max="16384" width="14.42578125" style="45"/>
  </cols>
  <sheetData>
    <row r="1" spans="1:8" ht="19.149999999999999" customHeight="1">
      <c r="A1" s="2" t="s">
        <v>50</v>
      </c>
    </row>
    <row r="2" spans="1:8" ht="19.149999999999999" customHeight="1">
      <c r="C2" s="134" t="s">
        <v>216</v>
      </c>
      <c r="E2" s="47" t="str">
        <f>IF(C2="令和　　年　　月　　日","必須","OK")</f>
        <v>OK</v>
      </c>
      <c r="G2" s="45" t="s">
        <v>73</v>
      </c>
      <c r="H2" s="45" t="s">
        <v>88</v>
      </c>
    </row>
    <row r="3" spans="1:8" ht="19.149999999999999" customHeight="1">
      <c r="A3" s="45" t="s">
        <v>5</v>
      </c>
      <c r="G3" s="45" t="s">
        <v>74</v>
      </c>
      <c r="H3" s="2" t="s">
        <v>119</v>
      </c>
    </row>
    <row r="4" spans="1:8" ht="11.45" customHeight="1">
      <c r="G4" s="45" t="s">
        <v>154</v>
      </c>
      <c r="H4" s="2" t="s">
        <v>120</v>
      </c>
    </row>
    <row r="5" spans="1:8" ht="19.149999999999999" customHeight="1">
      <c r="A5" s="182" t="s">
        <v>33</v>
      </c>
      <c r="B5" s="182"/>
      <c r="C5" s="182"/>
      <c r="G5" s="45" t="s">
        <v>75</v>
      </c>
      <c r="H5" s="2" t="s">
        <v>121</v>
      </c>
    </row>
    <row r="6" spans="1:8" ht="11.45" customHeight="1">
      <c r="G6" s="45" t="s">
        <v>76</v>
      </c>
      <c r="H6" s="2" t="s">
        <v>122</v>
      </c>
    </row>
    <row r="7" spans="1:8" ht="34.15" customHeight="1">
      <c r="A7" s="183" t="s">
        <v>217</v>
      </c>
      <c r="B7" s="183"/>
      <c r="C7" s="183"/>
      <c r="E7" s="47" t="str">
        <f>IF(ISNUMBER(SEARCH("令和_年_月_日",A7)),"必須","OK")</f>
        <v>OK</v>
      </c>
      <c r="H7" s="2" t="s">
        <v>123</v>
      </c>
    </row>
    <row r="8" spans="1:8" ht="11.45" customHeight="1">
      <c r="A8" s="48"/>
      <c r="B8" s="48"/>
      <c r="C8" s="48"/>
      <c r="H8" s="2" t="s">
        <v>124</v>
      </c>
    </row>
    <row r="9" spans="1:8" ht="19.149999999999999" customHeight="1">
      <c r="A9" s="182" t="s">
        <v>18</v>
      </c>
      <c r="B9" s="182"/>
      <c r="C9" s="182"/>
      <c r="H9" s="2" t="s">
        <v>125</v>
      </c>
    </row>
    <row r="10" spans="1:8" ht="28.5" customHeight="1">
      <c r="A10" s="49" t="s">
        <v>24</v>
      </c>
      <c r="B10" s="49"/>
      <c r="H10" s="2" t="s">
        <v>126</v>
      </c>
    </row>
    <row r="11" spans="1:8" ht="28.5" customHeight="1">
      <c r="A11" s="180" t="s">
        <v>19</v>
      </c>
      <c r="B11" s="181"/>
      <c r="C11" s="133" t="s">
        <v>218</v>
      </c>
      <c r="E11" s="47" t="str">
        <f t="shared" ref="E11:E17" si="0">IF(C11="","必須","OK")</f>
        <v>OK</v>
      </c>
      <c r="H11" s="2" t="s">
        <v>127</v>
      </c>
    </row>
    <row r="12" spans="1:8" ht="28.5" customHeight="1">
      <c r="A12" s="180" t="s">
        <v>29</v>
      </c>
      <c r="B12" s="181"/>
      <c r="C12" s="133" t="s">
        <v>219</v>
      </c>
      <c r="E12" s="47" t="str">
        <f t="shared" si="0"/>
        <v>OK</v>
      </c>
      <c r="H12" s="2" t="s">
        <v>128</v>
      </c>
    </row>
    <row r="13" spans="1:8" ht="28.5" customHeight="1">
      <c r="A13" s="180" t="s">
        <v>20</v>
      </c>
      <c r="B13" s="181"/>
      <c r="C13" s="133" t="s">
        <v>220</v>
      </c>
      <c r="E13" s="47" t="str">
        <f t="shared" si="0"/>
        <v>OK</v>
      </c>
      <c r="H13" s="2" t="s">
        <v>129</v>
      </c>
    </row>
    <row r="14" spans="1:8" ht="28.5" customHeight="1">
      <c r="A14" s="180" t="s">
        <v>21</v>
      </c>
      <c r="B14" s="181"/>
      <c r="C14" s="133" t="s">
        <v>221</v>
      </c>
      <c r="E14" s="47" t="str">
        <f t="shared" si="0"/>
        <v>OK</v>
      </c>
      <c r="H14" s="2" t="s">
        <v>130</v>
      </c>
    </row>
    <row r="15" spans="1:8" ht="28.5" customHeight="1">
      <c r="A15" s="180" t="s">
        <v>22</v>
      </c>
      <c r="B15" s="181"/>
      <c r="C15" s="133" t="s">
        <v>222</v>
      </c>
      <c r="E15" s="47" t="str">
        <f t="shared" si="0"/>
        <v>OK</v>
      </c>
      <c r="H15" s="2" t="s">
        <v>131</v>
      </c>
    </row>
    <row r="16" spans="1:8" ht="28.5" customHeight="1">
      <c r="A16" s="180" t="s">
        <v>23</v>
      </c>
      <c r="B16" s="181"/>
      <c r="C16" s="133" t="s">
        <v>223</v>
      </c>
      <c r="E16" s="47" t="str">
        <f t="shared" si="0"/>
        <v>OK</v>
      </c>
      <c r="H16" s="2" t="s">
        <v>132</v>
      </c>
    </row>
    <row r="17" spans="1:8" ht="28.5" customHeight="1">
      <c r="A17" s="180" t="s">
        <v>85</v>
      </c>
      <c r="B17" s="181"/>
      <c r="C17" s="133" t="s">
        <v>224</v>
      </c>
      <c r="E17" s="47" t="str">
        <f t="shared" si="0"/>
        <v>OK</v>
      </c>
      <c r="H17" s="2" t="s">
        <v>133</v>
      </c>
    </row>
    <row r="18" spans="1:8" ht="28.5" customHeight="1">
      <c r="A18" s="49"/>
      <c r="B18" s="49"/>
      <c r="H18" s="2" t="s">
        <v>134</v>
      </c>
    </row>
    <row r="19" spans="1:8" ht="28.5" customHeight="1">
      <c r="A19" s="2" t="s">
        <v>78</v>
      </c>
      <c r="B19" s="49"/>
      <c r="H19" s="2" t="s">
        <v>135</v>
      </c>
    </row>
    <row r="20" spans="1:8" ht="28.5" customHeight="1">
      <c r="A20" s="184" t="s">
        <v>25</v>
      </c>
      <c r="B20" s="185"/>
      <c r="C20" s="128" t="s">
        <v>154</v>
      </c>
      <c r="E20" s="47" t="str">
        <f>IF(C20="","必須","OK")</f>
        <v>OK</v>
      </c>
      <c r="H20" s="2" t="s">
        <v>136</v>
      </c>
    </row>
    <row r="21" spans="1:8" ht="28.5" customHeight="1">
      <c r="A21" s="186" t="s">
        <v>89</v>
      </c>
      <c r="B21" s="187"/>
      <c r="C21" s="129" t="s">
        <v>120</v>
      </c>
      <c r="E21" s="47" t="str">
        <f>IF(C20="", "OK", IF(ISNUMBER(SEARCH("②", C20)),  IF(C21&lt;&gt;"", "OK", "必須"),"OK"))</f>
        <v>OK</v>
      </c>
      <c r="H21" s="2" t="s">
        <v>137</v>
      </c>
    </row>
    <row r="22" spans="1:8" ht="54" customHeight="1">
      <c r="A22" s="184" t="s">
        <v>86</v>
      </c>
      <c r="B22" s="185"/>
      <c r="C22" s="130" t="s">
        <v>225</v>
      </c>
      <c r="E22" s="47" t="str">
        <f>IF(C22="","必須",IF(LEN(CLEAN(C22))&lt;=50,"OK","事業名は50文字以内としてください"))</f>
        <v>OK</v>
      </c>
      <c r="H22" s="2" t="s">
        <v>138</v>
      </c>
    </row>
    <row r="23" spans="1:8" ht="28.5" customHeight="1">
      <c r="A23" s="180" t="s">
        <v>87</v>
      </c>
      <c r="B23" s="181"/>
      <c r="C23" s="131">
        <v>500000</v>
      </c>
      <c r="E23" s="47" t="str">
        <f>IF(C23="","必須","OK")</f>
        <v>OK</v>
      </c>
      <c r="H23" s="2" t="s">
        <v>139</v>
      </c>
    </row>
    <row r="24" spans="1:8" ht="28.5" customHeight="1">
      <c r="A24" s="180" t="s">
        <v>192</v>
      </c>
      <c r="B24" s="181"/>
      <c r="C24" s="131">
        <v>400000</v>
      </c>
      <c r="E24" s="47" t="str">
        <f>IF(C24="","必須","OK")</f>
        <v>OK</v>
      </c>
      <c r="H24" s="2" t="s">
        <v>140</v>
      </c>
    </row>
    <row r="25" spans="1:8" ht="27.75" customHeight="1">
      <c r="A25" s="178" t="s">
        <v>97</v>
      </c>
      <c r="B25" s="50" t="s">
        <v>96</v>
      </c>
      <c r="C25" s="132"/>
      <c r="E25" s="47" t="str">
        <f>IF(C20="", "OK", IF(ISNUMBER(SEARCH("③", C20)),  IF(C25&lt;&gt;"", "OK", "必須"),"OK"))</f>
        <v>OK</v>
      </c>
      <c r="H25" s="2" t="s">
        <v>141</v>
      </c>
    </row>
    <row r="26" spans="1:8" ht="27.75" customHeight="1">
      <c r="A26" s="179"/>
      <c r="B26" s="50" t="s">
        <v>95</v>
      </c>
      <c r="C26" s="132"/>
      <c r="E26" s="47" t="str">
        <f>IF(C20="", "OK", IF(ISNUMBER(SEARCH("③", C20)),  IF(C26&lt;&gt;"", "OK", "必須"),"OK"))</f>
        <v>OK</v>
      </c>
      <c r="H26" s="2" t="s">
        <v>142</v>
      </c>
    </row>
    <row r="27" spans="1:8" ht="19.5" customHeight="1">
      <c r="H27" s="2" t="s">
        <v>143</v>
      </c>
    </row>
    <row r="28" spans="1:8" ht="19.5" customHeight="1">
      <c r="H28" s="2" t="s">
        <v>144</v>
      </c>
    </row>
    <row r="29" spans="1:8" ht="19.5" customHeight="1">
      <c r="H29" s="2" t="s">
        <v>145</v>
      </c>
    </row>
    <row r="30" spans="1:8" ht="11.25" customHeight="1">
      <c r="H30" s="2" t="s">
        <v>146</v>
      </c>
    </row>
    <row r="31" spans="1:8" ht="19.5" customHeight="1">
      <c r="H31" s="2" t="s">
        <v>147</v>
      </c>
    </row>
    <row r="32" spans="1:8" ht="19.5" customHeight="1">
      <c r="H32" s="2" t="s">
        <v>148</v>
      </c>
    </row>
    <row r="33" spans="8:8" ht="19.5" customHeight="1">
      <c r="H33" s="2" t="s">
        <v>149</v>
      </c>
    </row>
    <row r="34" spans="8:8" ht="19.5" customHeight="1">
      <c r="H34" s="2" t="s">
        <v>150</v>
      </c>
    </row>
    <row r="35" spans="8:8" ht="19.5" customHeight="1">
      <c r="H35" s="2" t="s">
        <v>151</v>
      </c>
    </row>
    <row r="36" spans="8:8" ht="19.5" customHeight="1">
      <c r="H36" s="2" t="s">
        <v>152</v>
      </c>
    </row>
    <row r="37" spans="8:8" ht="19.5" customHeight="1">
      <c r="H37" s="2" t="s">
        <v>153</v>
      </c>
    </row>
    <row r="38" spans="8:8" ht="12">
      <c r="H38" s="2"/>
    </row>
    <row r="39" spans="8:8" ht="19.149999999999999" customHeight="1">
      <c r="H39" s="2"/>
    </row>
    <row r="40" spans="8:8" ht="19.149999999999999" customHeight="1">
      <c r="H40" s="2"/>
    </row>
    <row r="41" spans="8:8" ht="19.149999999999999" customHeight="1">
      <c r="H41" s="2"/>
    </row>
    <row r="42" spans="8:8" ht="19.149999999999999" customHeight="1">
      <c r="H42" s="2"/>
    </row>
    <row r="43" spans="8:8" ht="19.149999999999999" customHeight="1">
      <c r="H43" s="2"/>
    </row>
    <row r="44" spans="8:8" ht="19.149999999999999" customHeight="1">
      <c r="H44" s="2"/>
    </row>
    <row r="45" spans="8:8" ht="19.149999999999999" customHeight="1">
      <c r="H45" s="2"/>
    </row>
    <row r="46" spans="8:8" ht="19.149999999999999" customHeight="1">
      <c r="H46" s="2"/>
    </row>
    <row r="47" spans="8:8" ht="19.149999999999999" customHeight="1">
      <c r="H47" s="2"/>
    </row>
    <row r="48" spans="8:8" ht="19.149999999999999" customHeight="1">
      <c r="H48" s="2"/>
    </row>
  </sheetData>
  <mergeCells count="16">
    <mergeCell ref="A25:A26"/>
    <mergeCell ref="A13:B13"/>
    <mergeCell ref="A5:C5"/>
    <mergeCell ref="A7:C7"/>
    <mergeCell ref="A9:C9"/>
    <mergeCell ref="A11:B11"/>
    <mergeCell ref="A12:B12"/>
    <mergeCell ref="A22:B22"/>
    <mergeCell ref="A23:B23"/>
    <mergeCell ref="A24:B24"/>
    <mergeCell ref="A14:B14"/>
    <mergeCell ref="A15:B15"/>
    <mergeCell ref="A16:B16"/>
    <mergeCell ref="A17:B17"/>
    <mergeCell ref="A20:B20"/>
    <mergeCell ref="A21:B21"/>
  </mergeCells>
  <phoneticPr fontId="6"/>
  <conditionalFormatting sqref="A7:C7">
    <cfRule type="expression" dxfId="23" priority="1">
      <formula>ISNUMBER(SEARCH("令和_年_月_日",A7))</formula>
    </cfRule>
  </conditionalFormatting>
  <conditionalFormatting sqref="C2">
    <cfRule type="expression" dxfId="22" priority="10">
      <formula>C2="令和　　年　　月　　日"</formula>
    </cfRule>
  </conditionalFormatting>
  <conditionalFormatting sqref="C11:C17 C20 C22:C24">
    <cfRule type="expression" dxfId="21" priority="11">
      <formula>ISBLANK(C11)</formula>
    </cfRule>
  </conditionalFormatting>
  <conditionalFormatting sqref="C21">
    <cfRule type="expression" dxfId="20" priority="8">
      <formula>NOT(ISBLANK(C21))</formula>
    </cfRule>
    <cfRule type="expression" dxfId="19" priority="9">
      <formula>ISNUMBER(SEARCH("②",C20))</formula>
    </cfRule>
  </conditionalFormatting>
  <conditionalFormatting sqref="C25:C26">
    <cfRule type="expression" dxfId="18" priority="2">
      <formula>NOT(ISBLANK(C25))</formula>
    </cfRule>
    <cfRule type="expression" dxfId="17" priority="3">
      <formula>ISNUMBER(SEARCH("③",$C$20))</formula>
    </cfRule>
  </conditionalFormatting>
  <conditionalFormatting sqref="E2:E26">
    <cfRule type="expression" dxfId="16" priority="12">
      <formula>E2&lt;&gt;"必須"</formula>
    </cfRule>
  </conditionalFormatting>
  <dataValidations count="4">
    <dataValidation type="list" allowBlank="1" showInputMessage="1" showErrorMessage="1" error="プルダウンから選択してください。" prompt="プルダウンから選択してください。" sqref="C21" xr:uid="{D9776DEB-E5E1-4315-9F33-09DF95A6A353}">
      <formula1>$H$3:$H$37</formula1>
    </dataValidation>
    <dataValidation type="list" allowBlank="1" showInputMessage="1" showErrorMessage="1" error="プルダウンから選択してください。" prompt="プルダウンから選択してください。" sqref="C20" xr:uid="{C5BF45F4-F437-4207-9782-397A692A5CB6}">
      <formula1>$G$3:$G$6</formula1>
    </dataValidation>
    <dataValidation allowBlank="1" showInputMessage="1" showErrorMessage="1" prompt="交付決定通知書から転記してください" sqref="A7:C7 C22" xr:uid="{1F180C88-DDFA-460A-AEA1-19BC0493304B}"/>
    <dataValidation type="whole" operator="greaterThan" allowBlank="1" showInputMessage="1" showErrorMessage="1" prompt="整数で入力してください。_x000a_交付決定通知書から転記してください。_x000a_" sqref="C23:C26" xr:uid="{49D8A504-0806-4A05-8B1E-343E7DF0E054}">
      <formula1>0</formula1>
    </dataValidation>
  </dataValidations>
  <pageMargins left="0.59055118110236227" right="0.59055118110236227" top="0.39370078740157483" bottom="0.39370078740157483" header="0" footer="0"/>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F10AF-5DD0-4E4E-AF9E-C63E36A3E285}">
  <sheetPr>
    <tabColor rgb="FFFFFF00"/>
  </sheetPr>
  <dimension ref="A1:E68"/>
  <sheetViews>
    <sheetView showGridLines="0" view="pageBreakPreview" zoomScaleNormal="100" zoomScaleSheetLayoutView="100" workbookViewId="0">
      <selection activeCell="C6" sqref="C6"/>
    </sheetView>
  </sheetViews>
  <sheetFormatPr defaultColWidth="14.42578125" defaultRowHeight="22.5" customHeight="1"/>
  <cols>
    <col min="1" max="1" width="4" style="16" customWidth="1"/>
    <col min="2" max="2" width="17.7109375" style="16" customWidth="1"/>
    <col min="3" max="3" width="66.5703125" style="12" customWidth="1"/>
    <col min="4" max="4" width="1.140625" style="16" customWidth="1"/>
    <col min="5" max="5" width="23.5703125" style="15" customWidth="1"/>
    <col min="6" max="16384" width="14.42578125" style="16"/>
  </cols>
  <sheetData>
    <row r="1" spans="1:5" ht="22.5" customHeight="1">
      <c r="A1" s="12" t="s">
        <v>51</v>
      </c>
      <c r="B1" s="12"/>
      <c r="C1" s="13" t="str">
        <f>様式8!C11</f>
        <v>特定非営利活動法人　●●●促進協議会</v>
      </c>
      <c r="D1" s="14"/>
    </row>
    <row r="2" spans="1:5" ht="9.75" customHeight="1">
      <c r="A2" s="12"/>
      <c r="B2" s="12"/>
      <c r="C2" s="13"/>
      <c r="D2" s="13"/>
    </row>
    <row r="3" spans="1:5" ht="13.5">
      <c r="A3" s="210" t="s">
        <v>177</v>
      </c>
      <c r="B3" s="210"/>
      <c r="C3" s="210"/>
      <c r="D3" s="17"/>
    </row>
    <row r="4" spans="1:5" ht="9.75" customHeight="1">
      <c r="A4" s="18"/>
      <c r="B4" s="17"/>
      <c r="C4" s="18"/>
      <c r="D4" s="17"/>
    </row>
    <row r="5" spans="1:5" ht="22.5" customHeight="1">
      <c r="A5" s="12" t="s">
        <v>52</v>
      </c>
      <c r="B5" s="12"/>
      <c r="D5" s="12"/>
    </row>
    <row r="6" spans="1:5" ht="45" customHeight="1">
      <c r="A6" s="19" t="s">
        <v>7</v>
      </c>
      <c r="B6" s="20"/>
      <c r="C6" s="347" t="str">
        <f>様式8!C22</f>
        <v>さまざまな世代がふるさとを語り地域資源の共有をする交流会を通じた、地域でたすけあえる関係づくり事業</v>
      </c>
      <c r="D6" s="21"/>
    </row>
    <row r="7" spans="1:5" ht="13.5" customHeight="1">
      <c r="A7" s="198" t="s">
        <v>8</v>
      </c>
      <c r="B7" s="199"/>
      <c r="C7" s="204" t="s">
        <v>226</v>
      </c>
      <c r="D7" s="22"/>
      <c r="E7" s="192" t="str">
        <f>IF(C7="","必須","OK")</f>
        <v>OK</v>
      </c>
    </row>
    <row r="8" spans="1:5" ht="13.5" customHeight="1">
      <c r="A8" s="200"/>
      <c r="B8" s="201"/>
      <c r="C8" s="205"/>
      <c r="D8" s="22"/>
      <c r="E8" s="192"/>
    </row>
    <row r="9" spans="1:5" ht="13.5" customHeight="1">
      <c r="A9" s="202"/>
      <c r="B9" s="203"/>
      <c r="C9" s="206"/>
      <c r="D9" s="22"/>
      <c r="E9" s="192"/>
    </row>
    <row r="10" spans="1:5" ht="13.5" customHeight="1">
      <c r="A10" s="214" t="s">
        <v>9</v>
      </c>
      <c r="B10" s="217" t="s">
        <v>10</v>
      </c>
      <c r="C10" s="207" t="s">
        <v>227</v>
      </c>
      <c r="D10" s="23"/>
      <c r="E10" s="192" t="str">
        <f t="shared" ref="E10:E22" si="0">IF(C10="","必須","OK")</f>
        <v>OK</v>
      </c>
    </row>
    <row r="11" spans="1:5" ht="13.5" customHeight="1">
      <c r="A11" s="215"/>
      <c r="B11" s="218"/>
      <c r="C11" s="208"/>
      <c r="D11" s="23"/>
      <c r="E11" s="192"/>
    </row>
    <row r="12" spans="1:5" ht="13.5" customHeight="1">
      <c r="A12" s="215"/>
      <c r="B12" s="219"/>
      <c r="C12" s="209"/>
      <c r="D12" s="23"/>
      <c r="E12" s="192"/>
    </row>
    <row r="13" spans="1:5" ht="13.5" customHeight="1">
      <c r="A13" s="215"/>
      <c r="B13" s="217" t="s">
        <v>11</v>
      </c>
      <c r="C13" s="207" t="s">
        <v>228</v>
      </c>
      <c r="D13" s="23"/>
      <c r="E13" s="192" t="str">
        <f t="shared" si="0"/>
        <v>OK</v>
      </c>
    </row>
    <row r="14" spans="1:5" ht="13.5" customHeight="1">
      <c r="A14" s="215"/>
      <c r="B14" s="218"/>
      <c r="C14" s="208"/>
      <c r="D14" s="23"/>
      <c r="E14" s="192"/>
    </row>
    <row r="15" spans="1:5" ht="13.5" customHeight="1">
      <c r="A15" s="215"/>
      <c r="B15" s="219"/>
      <c r="C15" s="209"/>
      <c r="D15" s="23"/>
      <c r="E15" s="192"/>
    </row>
    <row r="16" spans="1:5" ht="13.5" customHeight="1">
      <c r="A16" s="215"/>
      <c r="B16" s="220" t="s">
        <v>53</v>
      </c>
      <c r="C16" s="195" t="s">
        <v>229</v>
      </c>
      <c r="D16" s="21"/>
      <c r="E16" s="192" t="str">
        <f t="shared" si="0"/>
        <v>OK</v>
      </c>
    </row>
    <row r="17" spans="1:5" ht="13.5" customHeight="1">
      <c r="A17" s="215"/>
      <c r="B17" s="221"/>
      <c r="C17" s="196"/>
      <c r="D17" s="21"/>
      <c r="E17" s="192"/>
    </row>
    <row r="18" spans="1:5" ht="13.5" customHeight="1">
      <c r="A18" s="215"/>
      <c r="B18" s="222"/>
      <c r="C18" s="197"/>
      <c r="D18" s="21"/>
      <c r="E18" s="192"/>
    </row>
    <row r="19" spans="1:5" ht="13.5" customHeight="1">
      <c r="A19" s="215"/>
      <c r="B19" s="220" t="s">
        <v>54</v>
      </c>
      <c r="C19" s="195" t="s">
        <v>291</v>
      </c>
      <c r="D19" s="21"/>
      <c r="E19" s="192" t="str">
        <f t="shared" si="0"/>
        <v>OK</v>
      </c>
    </row>
    <row r="20" spans="1:5" ht="13.5" customHeight="1">
      <c r="A20" s="215"/>
      <c r="B20" s="221"/>
      <c r="C20" s="196"/>
      <c r="D20" s="21"/>
      <c r="E20" s="192"/>
    </row>
    <row r="21" spans="1:5" ht="13.5" customHeight="1">
      <c r="A21" s="215"/>
      <c r="B21" s="222"/>
      <c r="C21" s="197"/>
      <c r="D21" s="21"/>
      <c r="E21" s="192"/>
    </row>
    <row r="22" spans="1:5" ht="13.5" customHeight="1">
      <c r="A22" s="215"/>
      <c r="B22" s="217" t="s">
        <v>26</v>
      </c>
      <c r="C22" s="195" t="s">
        <v>298</v>
      </c>
      <c r="D22" s="24"/>
      <c r="E22" s="192" t="str">
        <f t="shared" si="0"/>
        <v>OK</v>
      </c>
    </row>
    <row r="23" spans="1:5" ht="13.5" customHeight="1">
      <c r="A23" s="215"/>
      <c r="B23" s="218"/>
      <c r="C23" s="208"/>
      <c r="D23" s="24"/>
      <c r="E23" s="192"/>
    </row>
    <row r="24" spans="1:5" ht="13.5" customHeight="1">
      <c r="A24" s="215"/>
      <c r="B24" s="219"/>
      <c r="C24" s="209"/>
      <c r="D24" s="24"/>
      <c r="E24" s="192"/>
    </row>
    <row r="25" spans="1:5" ht="13.5" customHeight="1">
      <c r="A25" s="215"/>
      <c r="B25" s="211" t="s">
        <v>55</v>
      </c>
      <c r="C25" s="172" t="s">
        <v>277</v>
      </c>
      <c r="D25" s="169"/>
      <c r="E25" s="170" t="str">
        <f>IF(C25="","必須","OK")</f>
        <v>OK</v>
      </c>
    </row>
    <row r="26" spans="1:5" ht="13.5" customHeight="1">
      <c r="A26" s="215"/>
      <c r="B26" s="212"/>
      <c r="C26" s="173" t="s">
        <v>279</v>
      </c>
      <c r="D26" s="169"/>
      <c r="E26" s="170"/>
    </row>
    <row r="27" spans="1:5" ht="13.5" customHeight="1">
      <c r="A27" s="215"/>
      <c r="B27" s="212"/>
      <c r="C27" s="173"/>
      <c r="D27" s="169"/>
      <c r="E27" s="170"/>
    </row>
    <row r="28" spans="1:5" ht="13.5" customHeight="1">
      <c r="A28" s="215"/>
      <c r="B28" s="212"/>
      <c r="C28" s="174"/>
      <c r="D28" s="169"/>
      <c r="E28" s="170"/>
    </row>
    <row r="29" spans="1:5" ht="24" customHeight="1">
      <c r="A29" s="215"/>
      <c r="B29" s="171" t="s">
        <v>278</v>
      </c>
      <c r="C29" s="175"/>
      <c r="D29" s="169"/>
      <c r="E29" s="170" t="str">
        <f>IF(C25="", "OK", IF(COUNTIF(C25:C28, "*その他*") &gt; 0,  IF(C29&lt;&gt;"", "OK", "必須"),"OK"))</f>
        <v>OK</v>
      </c>
    </row>
    <row r="30" spans="1:5" ht="22.5" customHeight="1">
      <c r="A30" s="215"/>
      <c r="B30" s="112" t="s">
        <v>276</v>
      </c>
      <c r="C30" s="127" t="s">
        <v>230</v>
      </c>
      <c r="D30" s="24"/>
      <c r="E30" s="15" t="str">
        <f>IF(C30="","必須","OK")</f>
        <v>OK</v>
      </c>
    </row>
    <row r="31" spans="1:5" ht="35.25" customHeight="1">
      <c r="A31" s="215"/>
      <c r="B31" s="113" t="s">
        <v>275</v>
      </c>
      <c r="C31" s="325"/>
      <c r="D31" s="24"/>
      <c r="E31" s="110" t="str">
        <f>IF(C30="", "OK", IF(ISNUMBER(SEARCH("明示しなかった",C30)),IF(C31&lt;&gt;"", "OK", "必須"),"OK"))</f>
        <v>OK</v>
      </c>
    </row>
    <row r="32" spans="1:5" ht="18.75" customHeight="1">
      <c r="A32" s="215"/>
      <c r="B32" s="211" t="s">
        <v>56</v>
      </c>
      <c r="C32" s="195" t="s">
        <v>282</v>
      </c>
      <c r="D32" s="25"/>
      <c r="E32" s="192" t="str">
        <f>IF(C32="","必須",LEN(CLEAN(C32))&amp;"文字")</f>
        <v>343文字</v>
      </c>
    </row>
    <row r="33" spans="1:5" ht="18.75" customHeight="1">
      <c r="A33" s="215"/>
      <c r="B33" s="212"/>
      <c r="C33" s="196"/>
      <c r="D33" s="25"/>
      <c r="E33" s="192"/>
    </row>
    <row r="34" spans="1:5" ht="18.75" customHeight="1">
      <c r="A34" s="215"/>
      <c r="B34" s="212"/>
      <c r="C34" s="196"/>
      <c r="D34" s="25"/>
      <c r="E34" s="192"/>
    </row>
    <row r="35" spans="1:5" ht="18.75" customHeight="1">
      <c r="A35" s="215"/>
      <c r="B35" s="212"/>
      <c r="C35" s="196"/>
      <c r="D35" s="25"/>
      <c r="E35" s="192"/>
    </row>
    <row r="36" spans="1:5" ht="18.75" customHeight="1">
      <c r="A36" s="215"/>
      <c r="B36" s="212"/>
      <c r="C36" s="196"/>
      <c r="D36" s="25"/>
      <c r="E36" s="192"/>
    </row>
    <row r="37" spans="1:5" ht="18.75" customHeight="1">
      <c r="A37" s="215"/>
      <c r="B37" s="212"/>
      <c r="C37" s="196"/>
      <c r="D37" s="25"/>
      <c r="E37" s="192"/>
    </row>
    <row r="38" spans="1:5" ht="18.75" customHeight="1">
      <c r="A38" s="215"/>
      <c r="B38" s="212"/>
      <c r="C38" s="196"/>
      <c r="D38" s="25"/>
      <c r="E38" s="192"/>
    </row>
    <row r="39" spans="1:5" ht="18.75" customHeight="1">
      <c r="A39" s="215"/>
      <c r="B39" s="212"/>
      <c r="C39" s="196"/>
      <c r="D39" s="25"/>
      <c r="E39" s="192"/>
    </row>
    <row r="40" spans="1:5" ht="18.75" customHeight="1">
      <c r="A40" s="215"/>
      <c r="B40" s="212"/>
      <c r="C40" s="196"/>
      <c r="D40" s="25"/>
      <c r="E40" s="192"/>
    </row>
    <row r="41" spans="1:5" ht="18.75" customHeight="1">
      <c r="A41" s="215"/>
      <c r="B41" s="212"/>
      <c r="C41" s="196"/>
      <c r="D41" s="25"/>
      <c r="E41" s="192"/>
    </row>
    <row r="42" spans="1:5" ht="18.75" customHeight="1">
      <c r="A42" s="215"/>
      <c r="B42" s="212"/>
      <c r="C42" s="196"/>
      <c r="D42" s="25"/>
      <c r="E42" s="192"/>
    </row>
    <row r="43" spans="1:5" ht="18.75" customHeight="1">
      <c r="A43" s="215"/>
      <c r="B43" s="212"/>
      <c r="C43" s="196"/>
      <c r="D43" s="25"/>
      <c r="E43" s="192"/>
    </row>
    <row r="44" spans="1:5" ht="18.75" customHeight="1">
      <c r="A44" s="215"/>
      <c r="B44" s="212"/>
      <c r="C44" s="196"/>
      <c r="D44" s="25"/>
      <c r="E44" s="192"/>
    </row>
    <row r="45" spans="1:5" ht="18.75" customHeight="1">
      <c r="A45" s="215"/>
      <c r="B45" s="212"/>
      <c r="C45" s="196"/>
      <c r="D45" s="25"/>
      <c r="E45" s="192"/>
    </row>
    <row r="46" spans="1:5" ht="18.75" customHeight="1">
      <c r="A46" s="216"/>
      <c r="B46" s="213"/>
      <c r="C46" s="197"/>
      <c r="D46" s="25"/>
      <c r="E46" s="192"/>
    </row>
    <row r="47" spans="1:5" ht="36" customHeight="1">
      <c r="A47" s="198" t="s">
        <v>57</v>
      </c>
      <c r="B47" s="199"/>
      <c r="C47" s="195" t="s">
        <v>231</v>
      </c>
      <c r="D47" s="21"/>
      <c r="E47" s="192" t="str">
        <f>IF(C47="","必須",LEN(CLEAN(C47))&amp;"文字")</f>
        <v>149文字</v>
      </c>
    </row>
    <row r="48" spans="1:5" ht="36" customHeight="1">
      <c r="A48" s="200"/>
      <c r="B48" s="201"/>
      <c r="C48" s="196"/>
      <c r="D48" s="21"/>
      <c r="E48" s="192"/>
    </row>
    <row r="49" spans="1:5" ht="36" customHeight="1">
      <c r="A49" s="202"/>
      <c r="B49" s="203"/>
      <c r="C49" s="197"/>
      <c r="D49" s="21"/>
      <c r="E49" s="192"/>
    </row>
    <row r="50" spans="1:5" ht="36" customHeight="1">
      <c r="A50" s="191" t="s">
        <v>49</v>
      </c>
      <c r="B50" s="188" t="s">
        <v>48</v>
      </c>
      <c r="C50" s="195" t="s">
        <v>281</v>
      </c>
      <c r="D50" s="21"/>
      <c r="E50" s="192" t="str">
        <f>IF(C50="","必須",LEN(CLEAN(C50))&amp;"文字")</f>
        <v>308文字</v>
      </c>
    </row>
    <row r="51" spans="1:5" ht="36" customHeight="1">
      <c r="A51" s="191"/>
      <c r="B51" s="189"/>
      <c r="C51" s="196"/>
      <c r="D51" s="21"/>
      <c r="E51" s="192"/>
    </row>
    <row r="52" spans="1:5" ht="36" customHeight="1">
      <c r="A52" s="191"/>
      <c r="B52" s="189"/>
      <c r="C52" s="196"/>
      <c r="D52" s="21"/>
      <c r="E52" s="192"/>
    </row>
    <row r="53" spans="1:5" ht="36" customHeight="1">
      <c r="A53" s="191"/>
      <c r="B53" s="189"/>
      <c r="C53" s="196"/>
      <c r="D53" s="21"/>
      <c r="E53" s="192"/>
    </row>
    <row r="54" spans="1:5" ht="36" customHeight="1">
      <c r="A54" s="191"/>
      <c r="B54" s="189"/>
      <c r="C54" s="196"/>
      <c r="D54" s="21"/>
      <c r="E54" s="192"/>
    </row>
    <row r="55" spans="1:5" ht="36" customHeight="1">
      <c r="A55" s="191"/>
      <c r="B55" s="189"/>
      <c r="C55" s="196"/>
      <c r="D55" s="21"/>
      <c r="E55" s="192"/>
    </row>
    <row r="56" spans="1:5" ht="36" customHeight="1">
      <c r="A56" s="191"/>
      <c r="B56" s="189"/>
      <c r="C56" s="196"/>
      <c r="D56" s="21"/>
      <c r="E56" s="192"/>
    </row>
    <row r="57" spans="1:5" ht="36" customHeight="1">
      <c r="A57" s="191"/>
      <c r="B57" s="189"/>
      <c r="C57" s="196"/>
      <c r="D57" s="21"/>
      <c r="E57" s="192"/>
    </row>
    <row r="58" spans="1:5" ht="36" customHeight="1">
      <c r="A58" s="191"/>
      <c r="B58" s="189"/>
      <c r="C58" s="196"/>
      <c r="D58" s="21"/>
      <c r="E58" s="192"/>
    </row>
    <row r="59" spans="1:5" ht="36" customHeight="1">
      <c r="A59" s="191"/>
      <c r="B59" s="190"/>
      <c r="C59" s="197"/>
      <c r="D59" s="21"/>
      <c r="E59" s="192"/>
    </row>
    <row r="60" spans="1:5" ht="36" customHeight="1">
      <c r="A60" s="191"/>
      <c r="B60" s="188" t="s">
        <v>58</v>
      </c>
      <c r="C60" s="195" t="s">
        <v>232</v>
      </c>
      <c r="D60" s="21"/>
      <c r="E60" s="192" t="str">
        <f t="shared" ref="E60:E63" si="1">IF(C60="","必須",LEN(CLEAN(C60))&amp;"文字")</f>
        <v>81文字</v>
      </c>
    </row>
    <row r="61" spans="1:5" ht="36" customHeight="1">
      <c r="A61" s="191"/>
      <c r="B61" s="189"/>
      <c r="C61" s="196"/>
      <c r="D61" s="21"/>
      <c r="E61" s="192"/>
    </row>
    <row r="62" spans="1:5" ht="36" customHeight="1">
      <c r="A62" s="191"/>
      <c r="B62" s="190"/>
      <c r="C62" s="197"/>
      <c r="D62" s="21"/>
      <c r="E62" s="192"/>
    </row>
    <row r="63" spans="1:5" ht="36" customHeight="1">
      <c r="A63" s="191"/>
      <c r="B63" s="188" t="s">
        <v>90</v>
      </c>
      <c r="C63" s="195" t="s">
        <v>233</v>
      </c>
      <c r="D63" s="21"/>
      <c r="E63" s="15" t="str">
        <f t="shared" si="1"/>
        <v>62文字</v>
      </c>
    </row>
    <row r="64" spans="1:5" ht="36" customHeight="1">
      <c r="A64" s="191"/>
      <c r="B64" s="189"/>
      <c r="C64" s="196"/>
      <c r="D64" s="21"/>
      <c r="E64" s="110"/>
    </row>
    <row r="65" spans="1:5" ht="36" customHeight="1">
      <c r="A65" s="191"/>
      <c r="B65" s="190"/>
      <c r="C65" s="197"/>
      <c r="D65" s="21"/>
      <c r="E65" s="110"/>
    </row>
    <row r="66" spans="1:5" ht="36" customHeight="1">
      <c r="A66" s="194" t="s">
        <v>59</v>
      </c>
      <c r="B66" s="194"/>
      <c r="C66" s="193" t="s">
        <v>234</v>
      </c>
      <c r="D66" s="21"/>
      <c r="E66" s="192" t="str">
        <f>IF(C66="","必須",LEN(CLEAN(C66))&amp;"文字")</f>
        <v>51文字</v>
      </c>
    </row>
    <row r="67" spans="1:5" ht="36" customHeight="1">
      <c r="A67" s="194"/>
      <c r="B67" s="194"/>
      <c r="C67" s="193"/>
      <c r="E67" s="192"/>
    </row>
    <row r="68" spans="1:5" ht="36" customHeight="1">
      <c r="A68" s="194"/>
      <c r="B68" s="194"/>
      <c r="C68" s="193"/>
      <c r="E68" s="192"/>
    </row>
  </sheetData>
  <mergeCells count="39">
    <mergeCell ref="A3:C3"/>
    <mergeCell ref="B25:B28"/>
    <mergeCell ref="B32:B46"/>
    <mergeCell ref="A10:A46"/>
    <mergeCell ref="C32:C46"/>
    <mergeCell ref="B10:B12"/>
    <mergeCell ref="B13:B15"/>
    <mergeCell ref="B16:B18"/>
    <mergeCell ref="B19:B21"/>
    <mergeCell ref="B22:B24"/>
    <mergeCell ref="C10:C12"/>
    <mergeCell ref="A7:B9"/>
    <mergeCell ref="C7:C9"/>
    <mergeCell ref="E7:E9"/>
    <mergeCell ref="C13:C15"/>
    <mergeCell ref="C16:C18"/>
    <mergeCell ref="E10:E12"/>
    <mergeCell ref="E13:E15"/>
    <mergeCell ref="E16:E18"/>
    <mergeCell ref="A47:B49"/>
    <mergeCell ref="E47:E49"/>
    <mergeCell ref="B60:B62"/>
    <mergeCell ref="C63:C65"/>
    <mergeCell ref="E19:E21"/>
    <mergeCell ref="C19:C21"/>
    <mergeCell ref="C22:C24"/>
    <mergeCell ref="E22:E24"/>
    <mergeCell ref="E32:E46"/>
    <mergeCell ref="E50:E59"/>
    <mergeCell ref="E60:E62"/>
    <mergeCell ref="C60:C62"/>
    <mergeCell ref="C47:C49"/>
    <mergeCell ref="C50:C59"/>
    <mergeCell ref="B63:B65"/>
    <mergeCell ref="A50:A65"/>
    <mergeCell ref="E66:E68"/>
    <mergeCell ref="C66:C68"/>
    <mergeCell ref="A66:B68"/>
    <mergeCell ref="B50:B59"/>
  </mergeCells>
  <phoneticPr fontId="6"/>
  <conditionalFormatting sqref="C7 C32:C35 C47 C60 C13 C16 C19 C22 C10 C63 C66 C50">
    <cfRule type="expression" dxfId="15" priority="17">
      <formula>ISBLANK(C7)</formula>
    </cfRule>
  </conditionalFormatting>
  <conditionalFormatting sqref="C31">
    <cfRule type="expression" dxfId="14" priority="14">
      <formula>NOT(ISBLANK(C31))</formula>
    </cfRule>
    <cfRule type="expression" dxfId="13" priority="15">
      <formula>COUNTIF(C30, "*明示しなかった*") &gt; 0</formula>
    </cfRule>
  </conditionalFormatting>
  <conditionalFormatting sqref="E6:E7 E13 E16 E19 E22 E10 E30:E32 E47 E60 E63:E66 E50">
    <cfRule type="expression" dxfId="12" priority="18">
      <formula>E6="必須"</formula>
    </cfRule>
  </conditionalFormatting>
  <conditionalFormatting sqref="C30">
    <cfRule type="expression" dxfId="11" priority="6">
      <formula>ISBLANK(C30)</formula>
    </cfRule>
  </conditionalFormatting>
  <conditionalFormatting sqref="C25">
    <cfRule type="expression" dxfId="10" priority="4">
      <formula>ISBLANK(C25)</formula>
    </cfRule>
  </conditionalFormatting>
  <conditionalFormatting sqref="C26:C28">
    <cfRule type="expression" dxfId="9" priority="3">
      <formula>ISBLANK($C$25)</formula>
    </cfRule>
  </conditionalFormatting>
  <conditionalFormatting sqref="C29">
    <cfRule type="expression" dxfId="8" priority="1">
      <formula>NOT(ISBLANK(C29))</formula>
    </cfRule>
    <cfRule type="expression" dxfId="7" priority="2">
      <formula>COUNTIF(C25:C28, "*その他*") &gt; 0</formula>
    </cfRule>
  </conditionalFormatting>
  <conditionalFormatting sqref="E25:E29">
    <cfRule type="expression" dxfId="6" priority="5">
      <formula>E25="必須"</formula>
    </cfRule>
  </conditionalFormatting>
  <dataValidations count="2">
    <dataValidation type="list" allowBlank="1" showInputMessage="1" showErrorMessage="1" sqref="C30" xr:uid="{9A8D6E55-EBFF-4E23-AC72-FFF7BDD21F2D}">
      <formula1>"助成事業であることを明示した,助成事業であることを明示できなかった"</formula1>
    </dataValidation>
    <dataValidation type="list" allowBlank="1" showInputMessage="1" showErrorMessage="1" sqref="C25:C28" xr:uid="{CD476B9C-47BD-498D-A5C6-D85F62373B6B}">
      <formula1>"チラシ・ポスター等の印刷物,ホームページ,ＳＮＳ,その他"</formula1>
    </dataValidation>
  </dataValidations>
  <pageMargins left="0.59055118110236227" right="0.59055118110236227" top="0.39370078740157483" bottom="0.19685039370078741" header="0" footer="0"/>
  <pageSetup paperSize="9" orientation="portrait" blackAndWhite="1" r:id="rId1"/>
  <rowBreaks count="1" manualBreakCount="1">
    <brk id="46" max="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39858-5BD0-4F34-B9F5-C3D5E1CD6D22}">
  <sheetPr>
    <tabColor rgb="FFFFFF00"/>
  </sheetPr>
  <dimension ref="A1:R990"/>
  <sheetViews>
    <sheetView showGridLines="0" view="pageBreakPreview" topLeftCell="B1" zoomScaleNormal="85" zoomScaleSheetLayoutView="100" workbookViewId="0">
      <selection activeCell="B1" sqref="B1"/>
    </sheetView>
  </sheetViews>
  <sheetFormatPr defaultColWidth="14.42578125" defaultRowHeight="15" customHeight="1" outlineLevelCol="1"/>
  <cols>
    <col min="1" max="1" width="14.42578125" style="74" hidden="1" customWidth="1" outlineLevel="1"/>
    <col min="2" max="2" width="2.5703125" style="26" customWidth="1" collapsed="1"/>
    <col min="3" max="3" width="3.28515625" style="26" customWidth="1"/>
    <col min="4" max="4" width="3.28515625" style="74" customWidth="1"/>
    <col min="5" max="5" width="8.7109375" style="74" customWidth="1"/>
    <col min="6" max="6" width="10.85546875" style="74" customWidth="1"/>
    <col min="7" max="9" width="10.85546875" style="27" customWidth="1"/>
    <col min="10" max="12" width="10.85546875" style="29" customWidth="1"/>
    <col min="13" max="13" width="2.140625" style="29" customWidth="1"/>
    <col min="14" max="14" width="14.42578125" style="81"/>
    <col min="15" max="16384" width="14.42578125" style="26"/>
  </cols>
  <sheetData>
    <row r="1" spans="1:18" ht="12" customHeight="1">
      <c r="C1" s="26" t="s">
        <v>64</v>
      </c>
      <c r="L1" s="107" t="str">
        <f>様式8!C11</f>
        <v>特定非営利活動法人　●●●促進協議会</v>
      </c>
    </row>
    <row r="2" spans="1:18" ht="10.5" customHeight="1">
      <c r="F2" s="74" t="s">
        <v>6</v>
      </c>
      <c r="Q2" s="37"/>
      <c r="R2" s="37"/>
    </row>
    <row r="3" spans="1:18" ht="21.75" customHeight="1">
      <c r="C3" s="287" t="s">
        <v>63</v>
      </c>
      <c r="D3" s="287"/>
      <c r="E3" s="287"/>
      <c r="F3" s="287"/>
      <c r="G3" s="287"/>
      <c r="H3" s="287"/>
      <c r="I3" s="287"/>
      <c r="J3" s="287"/>
      <c r="K3" s="287"/>
      <c r="L3" s="287"/>
      <c r="M3" s="71"/>
      <c r="Q3" s="37"/>
      <c r="R3" s="38"/>
    </row>
    <row r="4" spans="1:18" ht="10.5" customHeight="1">
      <c r="D4" s="72"/>
      <c r="E4" s="72"/>
      <c r="F4" s="72"/>
      <c r="G4" s="30"/>
      <c r="H4" s="30"/>
      <c r="I4" s="30"/>
      <c r="J4" s="31"/>
      <c r="K4" s="31"/>
      <c r="L4" s="31"/>
      <c r="M4" s="31"/>
      <c r="Q4" s="37"/>
      <c r="R4" s="38"/>
    </row>
    <row r="5" spans="1:18" ht="18.75" customHeight="1" thickBot="1">
      <c r="C5" s="26" t="s">
        <v>12</v>
      </c>
      <c r="Q5" s="37"/>
      <c r="R5" s="38"/>
    </row>
    <row r="6" spans="1:18" ht="27.75" customHeight="1" thickBot="1">
      <c r="C6" s="284" t="s">
        <v>13</v>
      </c>
      <c r="D6" s="285"/>
      <c r="E6" s="285"/>
      <c r="F6" s="288"/>
      <c r="G6" s="75" t="s">
        <v>36</v>
      </c>
      <c r="H6" s="75" t="s">
        <v>34</v>
      </c>
      <c r="I6" s="70" t="s">
        <v>35</v>
      </c>
      <c r="J6" s="289" t="s">
        <v>40</v>
      </c>
      <c r="K6" s="290"/>
      <c r="L6" s="291"/>
      <c r="M6" s="40"/>
    </row>
    <row r="7" spans="1:18" ht="27.75" customHeight="1" thickTop="1" thickBot="1">
      <c r="A7" s="74" t="s">
        <v>171</v>
      </c>
      <c r="C7" s="247" t="s">
        <v>60</v>
      </c>
      <c r="D7" s="292" t="s">
        <v>83</v>
      </c>
      <c r="E7" s="293"/>
      <c r="F7" s="293"/>
      <c r="G7" s="135">
        <v>400000</v>
      </c>
      <c r="H7" s="348">
        <f>SUMIFS(様式11!$F:$F,様式11!$C:$C,様式10!$A7)</f>
        <v>400000</v>
      </c>
      <c r="I7" s="349">
        <f t="shared" ref="I7:I13" si="0">G7-H7</f>
        <v>0</v>
      </c>
      <c r="J7" s="294"/>
      <c r="K7" s="295"/>
      <c r="L7" s="296"/>
      <c r="M7" s="33"/>
    </row>
    <row r="8" spans="1:18" ht="27.75" customHeight="1" thickTop="1">
      <c r="A8" s="74" t="s">
        <v>172</v>
      </c>
      <c r="C8" s="248"/>
      <c r="D8" s="297" t="s">
        <v>61</v>
      </c>
      <c r="E8" s="300" t="s">
        <v>46</v>
      </c>
      <c r="F8" s="301"/>
      <c r="G8" s="136">
        <v>105000</v>
      </c>
      <c r="H8" s="350">
        <f>SUMIFS(様式11!$F:$F,様式11!$C:$C,様式10!$A8)</f>
        <v>110000</v>
      </c>
      <c r="I8" s="351">
        <f t="shared" si="0"/>
        <v>-5000</v>
      </c>
      <c r="J8" s="302"/>
      <c r="K8" s="303"/>
      <c r="L8" s="304"/>
      <c r="M8" s="33"/>
    </row>
    <row r="9" spans="1:18" ht="27.75" customHeight="1">
      <c r="A9" s="74" t="s">
        <v>173</v>
      </c>
      <c r="C9" s="248"/>
      <c r="D9" s="298"/>
      <c r="E9" s="245" t="s">
        <v>47</v>
      </c>
      <c r="F9" s="305"/>
      <c r="G9" s="137">
        <v>150000</v>
      </c>
      <c r="H9" s="352">
        <f>SUMIFS(様式11!$F:$F,様式11!$C:$C,様式10!$A9)</f>
        <v>0</v>
      </c>
      <c r="I9" s="353">
        <f t="shared" si="0"/>
        <v>150000</v>
      </c>
      <c r="J9" s="278" t="s">
        <v>235</v>
      </c>
      <c r="K9" s="279"/>
      <c r="L9" s="280"/>
      <c r="M9" s="33"/>
    </row>
    <row r="10" spans="1:18" ht="27.75" customHeight="1">
      <c r="A10" s="74" t="s">
        <v>174</v>
      </c>
      <c r="C10" s="248"/>
      <c r="D10" s="298"/>
      <c r="E10" s="245" t="s">
        <v>14</v>
      </c>
      <c r="F10" s="305"/>
      <c r="G10" s="137">
        <v>50000</v>
      </c>
      <c r="H10" s="352">
        <f>SUMIFS(様式11!$F:$F,様式11!$C:$C,様式10!$A10)</f>
        <v>50000</v>
      </c>
      <c r="I10" s="353">
        <f t="shared" si="0"/>
        <v>0</v>
      </c>
      <c r="J10" s="278"/>
      <c r="K10" s="279"/>
      <c r="L10" s="280"/>
      <c r="M10" s="33"/>
    </row>
    <row r="11" spans="1:18" ht="27.75" customHeight="1" thickBot="1">
      <c r="A11" s="74" t="s">
        <v>175</v>
      </c>
      <c r="C11" s="248"/>
      <c r="D11" s="298"/>
      <c r="E11" s="306" t="s">
        <v>4</v>
      </c>
      <c r="F11" s="307"/>
      <c r="G11" s="138"/>
      <c r="H11" s="354">
        <f>SUMIFS(様式11!$F:$F,様式11!$C:$C,様式10!$A11)</f>
        <v>0</v>
      </c>
      <c r="I11" s="355">
        <f t="shared" si="0"/>
        <v>0</v>
      </c>
      <c r="J11" s="308"/>
      <c r="K11" s="309"/>
      <c r="L11" s="310"/>
      <c r="M11" s="33"/>
    </row>
    <row r="12" spans="1:18" ht="27.75" customHeight="1" thickTop="1" thickBot="1">
      <c r="C12" s="248"/>
      <c r="D12" s="299"/>
      <c r="E12" s="266" t="s">
        <v>84</v>
      </c>
      <c r="F12" s="255"/>
      <c r="G12" s="356">
        <f>SUM(G8:G11)</f>
        <v>305000</v>
      </c>
      <c r="H12" s="356">
        <f>SUM(H8:H11)</f>
        <v>160000</v>
      </c>
      <c r="I12" s="357">
        <f t="shared" si="0"/>
        <v>145000</v>
      </c>
      <c r="J12" s="358"/>
      <c r="K12" s="359"/>
      <c r="L12" s="360"/>
      <c r="M12" s="33"/>
    </row>
    <row r="13" spans="1:18" ht="27.75" customHeight="1" thickTop="1" thickBot="1">
      <c r="C13" s="249"/>
      <c r="D13" s="267" t="s">
        <v>80</v>
      </c>
      <c r="E13" s="311"/>
      <c r="F13" s="311"/>
      <c r="G13" s="361">
        <f>SUM(G7,G12)</f>
        <v>705000</v>
      </c>
      <c r="H13" s="361">
        <f>SUM(H7,H12)</f>
        <v>560000</v>
      </c>
      <c r="I13" s="362">
        <f t="shared" si="0"/>
        <v>145000</v>
      </c>
      <c r="J13" s="363"/>
      <c r="K13" s="364"/>
      <c r="L13" s="365"/>
      <c r="M13" s="41"/>
      <c r="N13" s="81" t="str">
        <f>IF(H13=H30,"OK","収入合計と支出合計を一致させてください")</f>
        <v>OK</v>
      </c>
    </row>
    <row r="14" spans="1:18" ht="12" customHeight="1">
      <c r="G14" s="366"/>
      <c r="H14" s="366"/>
      <c r="I14" s="366"/>
      <c r="J14" s="367"/>
      <c r="K14" s="367"/>
      <c r="L14" s="367"/>
    </row>
    <row r="15" spans="1:18" ht="18.75" customHeight="1" thickBot="1">
      <c r="C15" s="32" t="s">
        <v>15</v>
      </c>
      <c r="D15" s="28"/>
      <c r="E15" s="28"/>
      <c r="F15" s="28"/>
      <c r="G15" s="368"/>
      <c r="H15" s="368"/>
      <c r="I15" s="368"/>
      <c r="J15" s="369"/>
      <c r="K15" s="369"/>
      <c r="L15" s="369"/>
      <c r="M15" s="33"/>
    </row>
    <row r="16" spans="1:18" ht="27.75" customHeight="1" thickBot="1">
      <c r="C16" s="284" t="s">
        <v>13</v>
      </c>
      <c r="D16" s="285"/>
      <c r="E16" s="285"/>
      <c r="F16" s="286"/>
      <c r="G16" s="370" t="s">
        <v>36</v>
      </c>
      <c r="H16" s="371" t="s">
        <v>34</v>
      </c>
      <c r="I16" s="372" t="s">
        <v>35</v>
      </c>
      <c r="J16" s="373" t="s">
        <v>40</v>
      </c>
      <c r="K16" s="374"/>
      <c r="L16" s="375"/>
      <c r="M16" s="40"/>
    </row>
    <row r="17" spans="1:14" ht="27.75" customHeight="1" thickTop="1">
      <c r="A17" s="74" t="s">
        <v>67</v>
      </c>
      <c r="C17" s="247" t="s">
        <v>62</v>
      </c>
      <c r="D17" s="270" t="s">
        <v>16</v>
      </c>
      <c r="E17" s="273" t="s">
        <v>28</v>
      </c>
      <c r="F17" s="274"/>
      <c r="G17" s="139">
        <v>100000</v>
      </c>
      <c r="H17" s="376">
        <f>SUMIFS(様式11!$G:$G,様式11!$C:$C,様式10!$A17)</f>
        <v>90000</v>
      </c>
      <c r="I17" s="376">
        <f>G17-H17</f>
        <v>10000</v>
      </c>
      <c r="J17" s="275"/>
      <c r="K17" s="276"/>
      <c r="L17" s="277"/>
      <c r="M17" s="33"/>
    </row>
    <row r="18" spans="1:14" ht="27.75" customHeight="1">
      <c r="A18" s="74" t="s">
        <v>0</v>
      </c>
      <c r="C18" s="248"/>
      <c r="D18" s="271"/>
      <c r="E18" s="245" t="s">
        <v>0</v>
      </c>
      <c r="F18" s="246"/>
      <c r="G18" s="140">
        <v>268000</v>
      </c>
      <c r="H18" s="352">
        <f>SUMIFS(様式11!$G:$G,様式11!$C:$C,様式10!$A18)</f>
        <v>124000</v>
      </c>
      <c r="I18" s="352">
        <f>G18-H18</f>
        <v>144000</v>
      </c>
      <c r="J18" s="278" t="s">
        <v>236</v>
      </c>
      <c r="K18" s="279"/>
      <c r="L18" s="280"/>
      <c r="M18" s="33"/>
    </row>
    <row r="19" spans="1:14" ht="27.75" customHeight="1">
      <c r="A19" s="74" t="s">
        <v>27</v>
      </c>
      <c r="C19" s="248"/>
      <c r="D19" s="271"/>
      <c r="E19" s="245" t="s">
        <v>27</v>
      </c>
      <c r="F19" s="246"/>
      <c r="G19" s="140">
        <v>75000</v>
      </c>
      <c r="H19" s="352">
        <f>SUMIFS(様式11!$G:$G,様式11!$C:$C,様式10!$A19)</f>
        <v>75000</v>
      </c>
      <c r="I19" s="352">
        <f>G19-H19</f>
        <v>0</v>
      </c>
      <c r="J19" s="278"/>
      <c r="K19" s="279"/>
      <c r="L19" s="280"/>
      <c r="M19" s="33"/>
    </row>
    <row r="20" spans="1:14" ht="18" customHeight="1">
      <c r="A20" s="74" t="s">
        <v>1</v>
      </c>
      <c r="C20" s="248"/>
      <c r="D20" s="271"/>
      <c r="E20" s="230" t="s">
        <v>167</v>
      </c>
      <c r="F20" s="231"/>
      <c r="G20" s="141">
        <v>50000</v>
      </c>
      <c r="H20" s="377">
        <f>IF(ISNUMBER(SEARCH("③",$C$36)),IF($H$26&gt;$I$36,$I$36,$H$26),SUMIFS(様式11!$G:$G,様式11!$C:$C,様式10!$A21))</f>
        <v>50000</v>
      </c>
      <c r="I20" s="377">
        <f>G20-H20</f>
        <v>0</v>
      </c>
      <c r="J20" s="257"/>
      <c r="K20" s="258"/>
      <c r="L20" s="259"/>
      <c r="M20" s="33"/>
    </row>
    <row r="21" spans="1:14" ht="10.5" customHeight="1">
      <c r="A21" s="74" t="s">
        <v>1</v>
      </c>
      <c r="C21" s="248"/>
      <c r="D21" s="271"/>
      <c r="E21" s="232"/>
      <c r="F21" s="233"/>
      <c r="G21" s="142"/>
      <c r="H21" s="378">
        <f>IF(ISNUMBER(SEARCH("③",$C$36)),SUMIFS(様式11!$G:$G,様式11!$C:$C,様式10!$A26),0)</f>
        <v>0</v>
      </c>
      <c r="I21" s="350"/>
      <c r="J21" s="281"/>
      <c r="K21" s="282"/>
      <c r="L21" s="283"/>
      <c r="M21" s="33"/>
    </row>
    <row r="22" spans="1:14" ht="27.75" customHeight="1">
      <c r="A22" s="74" t="s">
        <v>2</v>
      </c>
      <c r="C22" s="248"/>
      <c r="D22" s="271"/>
      <c r="E22" s="245" t="s">
        <v>2</v>
      </c>
      <c r="F22" s="246"/>
      <c r="G22" s="140">
        <v>57000</v>
      </c>
      <c r="H22" s="352">
        <f>SUMIFS(様式11!$G:$G,様式11!$C:$C,様式10!$A22)</f>
        <v>67000</v>
      </c>
      <c r="I22" s="352">
        <f>G22-H22</f>
        <v>-10000</v>
      </c>
      <c r="J22" s="278"/>
      <c r="K22" s="279"/>
      <c r="L22" s="280"/>
      <c r="M22" s="33"/>
    </row>
    <row r="23" spans="1:14" ht="27.75" customHeight="1">
      <c r="A23" s="74" t="s">
        <v>3</v>
      </c>
      <c r="C23" s="248"/>
      <c r="D23" s="271"/>
      <c r="E23" s="245" t="s">
        <v>3</v>
      </c>
      <c r="F23" s="246"/>
      <c r="G23" s="140">
        <v>150000</v>
      </c>
      <c r="H23" s="352">
        <f>SUMIFS(様式11!$G:$G,様式11!$C:$C,様式10!$A23)</f>
        <v>150000</v>
      </c>
      <c r="I23" s="352">
        <f>G23-H23</f>
        <v>0</v>
      </c>
      <c r="J23" s="278"/>
      <c r="K23" s="279"/>
      <c r="L23" s="280"/>
      <c r="M23" s="33"/>
    </row>
    <row r="24" spans="1:14" ht="27.75" customHeight="1">
      <c r="A24" s="74" t="s">
        <v>4</v>
      </c>
      <c r="C24" s="248"/>
      <c r="D24" s="271"/>
      <c r="E24" s="245" t="s">
        <v>4</v>
      </c>
      <c r="F24" s="246"/>
      <c r="G24" s="140"/>
      <c r="H24" s="352">
        <f>SUMIFS(様式11!$G:$G,様式11!$C:$C,様式10!$A24)</f>
        <v>0</v>
      </c>
      <c r="I24" s="352">
        <f>G24-H24</f>
        <v>0</v>
      </c>
      <c r="J24" s="278"/>
      <c r="K24" s="279"/>
      <c r="L24" s="280"/>
      <c r="M24" s="33"/>
    </row>
    <row r="25" spans="1:14" ht="18" customHeight="1">
      <c r="A25" s="74" t="s">
        <v>68</v>
      </c>
      <c r="C25" s="248"/>
      <c r="D25" s="271"/>
      <c r="E25" s="226" t="s">
        <v>168</v>
      </c>
      <c r="F25" s="227"/>
      <c r="G25" s="141"/>
      <c r="H25" s="377">
        <f>IF(ISNUMBER(SEARCH("③",$C$36)),IF($H$26&gt;$J$36,$J$36,$H$26),SUMIFS(様式11!$G:$G,様式11!$C:$C,様式10!$A26))</f>
        <v>0</v>
      </c>
      <c r="I25" s="377">
        <f>G25-H25</f>
        <v>0</v>
      </c>
      <c r="J25" s="257"/>
      <c r="K25" s="258"/>
      <c r="L25" s="259"/>
      <c r="M25" s="33"/>
    </row>
    <row r="26" spans="1:14" ht="10.5" customHeight="1" thickBot="1">
      <c r="A26" s="74" t="s">
        <v>68</v>
      </c>
      <c r="C26" s="248"/>
      <c r="D26" s="271"/>
      <c r="E26" s="228"/>
      <c r="F26" s="229"/>
      <c r="G26" s="143"/>
      <c r="H26" s="379">
        <f>IF(ISNUMBER(SEARCH("③",$C$36)),SUMIFS(様式11!$G:$G,様式11!$C:$C,様式10!$A26),0)</f>
        <v>0</v>
      </c>
      <c r="I26" s="380"/>
      <c r="J26" s="260"/>
      <c r="K26" s="261"/>
      <c r="L26" s="262"/>
      <c r="M26" s="33"/>
    </row>
    <row r="27" spans="1:14" ht="27.75" customHeight="1" thickTop="1" thickBot="1">
      <c r="C27" s="248"/>
      <c r="D27" s="272"/>
      <c r="E27" s="266" t="s">
        <v>82</v>
      </c>
      <c r="F27" s="256"/>
      <c r="G27" s="381">
        <f>SUM(G17,G18,G19,G20,G22,G23,G24,G25)</f>
        <v>700000</v>
      </c>
      <c r="H27" s="382">
        <f>SUM(H17,H18,H19,H20,H22,H23,H24,H25)</f>
        <v>556000</v>
      </c>
      <c r="I27" s="382">
        <f>G27-H27</f>
        <v>144000</v>
      </c>
      <c r="J27" s="358"/>
      <c r="K27" s="359"/>
      <c r="L27" s="360"/>
      <c r="M27" s="33"/>
    </row>
    <row r="28" spans="1:14" ht="18" customHeight="1" thickTop="1">
      <c r="A28" s="74" t="s">
        <v>69</v>
      </c>
      <c r="C28" s="248"/>
      <c r="D28" s="251" t="s">
        <v>169</v>
      </c>
      <c r="E28" s="252"/>
      <c r="F28" s="253"/>
      <c r="G28" s="383">
        <v>5000</v>
      </c>
      <c r="H28" s="384">
        <f>SUMIFS(様式11!$G:$G,様式11!$C:$C,様式10!$A29)+IF(ISNUMBER(SEARCH("③",$C$36)),(H21-H20)+(H26-H25),0)</f>
        <v>4000</v>
      </c>
      <c r="I28" s="384">
        <f>G28-H28</f>
        <v>1000</v>
      </c>
      <c r="J28" s="385"/>
      <c r="K28" s="386"/>
      <c r="L28" s="387"/>
      <c r="M28" s="41"/>
    </row>
    <row r="29" spans="1:14" ht="10.5" customHeight="1" thickBot="1">
      <c r="A29" s="74" t="s">
        <v>69</v>
      </c>
      <c r="C29" s="248"/>
      <c r="D29" s="254"/>
      <c r="E29" s="255"/>
      <c r="F29" s="256"/>
      <c r="G29" s="388"/>
      <c r="H29" s="389">
        <f>IF(ISNUMBER(SEARCH("③",$C$36)),SUMIFS(様式11!$G:$G,様式11!$C:$C,様式10!$A29),0)</f>
        <v>0</v>
      </c>
      <c r="I29" s="382"/>
      <c r="J29" s="390"/>
      <c r="K29" s="391"/>
      <c r="L29" s="392"/>
      <c r="M29" s="41"/>
    </row>
    <row r="30" spans="1:14" ht="27.75" customHeight="1" thickTop="1" thickBot="1">
      <c r="C30" s="249"/>
      <c r="D30" s="267" t="s">
        <v>81</v>
      </c>
      <c r="E30" s="268"/>
      <c r="F30" s="269"/>
      <c r="G30" s="393">
        <f>SUM(G27,G28)</f>
        <v>705000</v>
      </c>
      <c r="H30" s="393">
        <f>SUM(H27,H28)</f>
        <v>560000</v>
      </c>
      <c r="I30" s="361">
        <f>G30-H30</f>
        <v>145000</v>
      </c>
      <c r="J30" s="394"/>
      <c r="K30" s="395"/>
      <c r="L30" s="396"/>
      <c r="M30" s="41"/>
      <c r="N30" s="81" t="str">
        <f>IF(H13=H30,"OK","収入合計と支出合計を一致させてください")</f>
        <v>OK</v>
      </c>
    </row>
    <row r="31" spans="1:14" ht="12" customHeight="1">
      <c r="C31" s="80" t="s">
        <v>170</v>
      </c>
    </row>
    <row r="32" spans="1:14" ht="12" customHeight="1"/>
    <row r="33" spans="1:18" ht="18.75" customHeight="1">
      <c r="C33" s="39" t="s">
        <v>77</v>
      </c>
    </row>
    <row r="34" spans="1:18" ht="12.75" customHeight="1">
      <c r="C34" s="236" t="s">
        <v>73</v>
      </c>
      <c r="D34" s="237"/>
      <c r="E34" s="238"/>
      <c r="F34" s="263" t="s">
        <v>79</v>
      </c>
      <c r="G34" s="250" t="s">
        <v>156</v>
      </c>
      <c r="H34" s="250"/>
      <c r="I34" s="250"/>
      <c r="J34" s="250"/>
      <c r="K34" s="264" t="s">
        <v>157</v>
      </c>
      <c r="L34" s="265"/>
    </row>
    <row r="35" spans="1:18" ht="12.75" customHeight="1">
      <c r="C35" s="239"/>
      <c r="D35" s="240"/>
      <c r="E35" s="241"/>
      <c r="F35" s="263"/>
      <c r="G35" s="79" t="s">
        <v>158</v>
      </c>
      <c r="H35" s="64" t="s">
        <v>159</v>
      </c>
      <c r="I35" s="78" t="s">
        <v>96</v>
      </c>
      <c r="J35" s="64" t="s">
        <v>45</v>
      </c>
      <c r="K35" s="79" t="s">
        <v>158</v>
      </c>
      <c r="L35" s="64" t="s">
        <v>159</v>
      </c>
      <c r="M35" s="26"/>
    </row>
    <row r="36" spans="1:18" ht="24" customHeight="1">
      <c r="C36" s="234" t="str">
        <f>様式8!C20</f>
        <v>②分野指定助成</v>
      </c>
      <c r="D36" s="235"/>
      <c r="E36" s="235"/>
      <c r="F36" s="77">
        <f>H36/G36</f>
        <v>0.8</v>
      </c>
      <c r="G36" s="65">
        <f>様式8!C23</f>
        <v>500000</v>
      </c>
      <c r="H36" s="65">
        <f>様式8!C24</f>
        <v>400000</v>
      </c>
      <c r="I36" s="73">
        <f>様式8!C25</f>
        <v>0</v>
      </c>
      <c r="J36" s="73">
        <f>様式8!C26</f>
        <v>0</v>
      </c>
      <c r="K36" s="65">
        <f>ROUNDUP(L36/F36,0)</f>
        <v>500000</v>
      </c>
      <c r="L36" s="65">
        <f>INT(H36-J39-K39)</f>
        <v>400000</v>
      </c>
      <c r="M36" s="26"/>
    </row>
    <row r="37" spans="1:18" s="44" customFormat="1" ht="3.75" customHeight="1">
      <c r="A37" s="74"/>
      <c r="B37" s="26"/>
      <c r="C37" s="66"/>
      <c r="D37" s="66"/>
      <c r="E37" s="66"/>
      <c r="F37" s="66"/>
      <c r="G37" s="67"/>
      <c r="H37" s="67"/>
      <c r="I37" s="67"/>
      <c r="J37" s="67"/>
      <c r="K37" s="67"/>
      <c r="L37" s="66"/>
      <c r="M37" s="26"/>
      <c r="N37" s="81"/>
      <c r="O37" s="26"/>
      <c r="P37" s="26"/>
      <c r="Q37" s="26"/>
      <c r="R37" s="26"/>
    </row>
    <row r="38" spans="1:18" s="44" customFormat="1" ht="27" customHeight="1">
      <c r="A38" s="74"/>
      <c r="B38" s="26"/>
      <c r="C38" s="242" t="s">
        <v>160</v>
      </c>
      <c r="D38" s="243"/>
      <c r="E38" s="244"/>
      <c r="F38" s="64" t="s">
        <v>166</v>
      </c>
      <c r="G38" s="64" t="s">
        <v>161</v>
      </c>
      <c r="H38" s="64" t="s">
        <v>162</v>
      </c>
      <c r="I38" s="64" t="s">
        <v>165</v>
      </c>
      <c r="J38" s="64" t="s">
        <v>163</v>
      </c>
      <c r="K38" s="64" t="s">
        <v>164</v>
      </c>
      <c r="L38" s="64" t="s">
        <v>262</v>
      </c>
      <c r="M38" s="29"/>
      <c r="N38" s="81"/>
      <c r="O38" s="26"/>
      <c r="P38" s="26"/>
      <c r="Q38" s="26"/>
      <c r="R38" s="26"/>
    </row>
    <row r="39" spans="1:18" s="44" customFormat="1" ht="24" customHeight="1">
      <c r="A39" s="74"/>
      <c r="B39" s="26"/>
      <c r="C39" s="223">
        <f>H27</f>
        <v>556000</v>
      </c>
      <c r="D39" s="224"/>
      <c r="E39" s="225"/>
      <c r="F39" s="322">
        <f>H28</f>
        <v>4000</v>
      </c>
      <c r="G39" s="42">
        <f>H30</f>
        <v>560000</v>
      </c>
      <c r="H39" s="42">
        <f>H12</f>
        <v>160000</v>
      </c>
      <c r="I39" s="42">
        <f>H39-(G39-C39)</f>
        <v>156000</v>
      </c>
      <c r="J39" s="43">
        <f>IF(C39&lt;G36,H36*(1-C39/G36),0)</f>
        <v>0</v>
      </c>
      <c r="K39" s="65">
        <f>IF((C39-I39)&lt;(H36-J39),H36-J39-(C39-I39),0)</f>
        <v>0</v>
      </c>
      <c r="L39" s="65">
        <f>H36-L36</f>
        <v>0</v>
      </c>
      <c r="M39" s="29"/>
      <c r="N39" s="81"/>
      <c r="O39" s="26"/>
      <c r="P39" s="26"/>
      <c r="Q39" s="26"/>
      <c r="R39" s="26"/>
    </row>
    <row r="40" spans="1:18" s="44" customFormat="1" ht="12" customHeight="1">
      <c r="A40" s="74"/>
      <c r="B40" s="26"/>
      <c r="C40" s="26"/>
      <c r="D40" s="74"/>
      <c r="E40" s="74"/>
      <c r="F40" s="74"/>
      <c r="G40" s="27"/>
      <c r="H40" s="27"/>
      <c r="I40" s="27"/>
      <c r="J40" s="29"/>
      <c r="K40" s="29"/>
      <c r="L40" s="29"/>
      <c r="M40" s="26"/>
      <c r="N40" s="81"/>
      <c r="O40" s="26"/>
      <c r="P40" s="26"/>
      <c r="Q40" s="26"/>
      <c r="R40" s="26"/>
    </row>
    <row r="41" spans="1:18" s="44" customFormat="1" ht="12" customHeight="1">
      <c r="A41" s="74"/>
      <c r="B41" s="26"/>
      <c r="C41" s="26"/>
      <c r="D41" s="74"/>
      <c r="E41" s="74"/>
      <c r="F41" s="74"/>
      <c r="G41" s="27"/>
      <c r="H41" s="27"/>
      <c r="I41" s="27"/>
      <c r="J41" s="29"/>
      <c r="K41" s="29"/>
      <c r="L41" s="29"/>
      <c r="M41" s="29"/>
      <c r="N41" s="81"/>
      <c r="O41" s="26"/>
      <c r="P41" s="26"/>
      <c r="Q41" s="26"/>
      <c r="R41" s="26"/>
    </row>
    <row r="42" spans="1:18" s="44" customFormat="1" ht="12" customHeight="1">
      <c r="A42" s="74"/>
      <c r="B42" s="26"/>
      <c r="C42" s="26"/>
      <c r="D42" s="74"/>
      <c r="E42" s="74"/>
      <c r="F42" s="74"/>
      <c r="G42" s="27"/>
      <c r="H42" s="27"/>
      <c r="I42" s="27"/>
      <c r="J42" s="29"/>
      <c r="K42" s="29"/>
      <c r="L42" s="29"/>
      <c r="M42" s="29"/>
      <c r="N42" s="81"/>
      <c r="O42" s="26"/>
      <c r="P42" s="26"/>
      <c r="Q42" s="26"/>
      <c r="R42" s="26"/>
    </row>
    <row r="43" spans="1:18" s="44" customFormat="1" ht="12" customHeight="1">
      <c r="A43" s="74"/>
      <c r="B43" s="26"/>
      <c r="C43" s="26"/>
      <c r="D43" s="74"/>
      <c r="E43" s="74"/>
      <c r="F43" s="74"/>
      <c r="G43" s="27"/>
      <c r="H43" s="27"/>
      <c r="I43" s="27"/>
      <c r="J43" s="29"/>
      <c r="K43" s="29"/>
      <c r="L43" s="29"/>
      <c r="M43" s="29"/>
      <c r="N43" s="81"/>
      <c r="O43" s="26"/>
      <c r="P43" s="26"/>
      <c r="Q43" s="26"/>
      <c r="R43" s="26"/>
    </row>
    <row r="44" spans="1:18" s="44" customFormat="1" ht="12" customHeight="1">
      <c r="A44" s="74"/>
      <c r="B44" s="26"/>
      <c r="C44" s="26"/>
      <c r="D44" s="74"/>
      <c r="E44" s="74"/>
      <c r="F44" s="74"/>
      <c r="G44" s="27"/>
      <c r="H44" s="27"/>
      <c r="I44" s="27"/>
      <c r="J44" s="29"/>
      <c r="K44" s="29"/>
      <c r="L44" s="29"/>
      <c r="M44" s="29"/>
      <c r="N44" s="81"/>
      <c r="O44" s="26"/>
      <c r="P44" s="26"/>
      <c r="Q44" s="26"/>
      <c r="R44" s="26"/>
    </row>
    <row r="45" spans="1:18" s="44" customFormat="1" ht="12" customHeight="1">
      <c r="A45" s="74"/>
      <c r="B45" s="26"/>
      <c r="C45" s="26"/>
      <c r="D45" s="74"/>
      <c r="E45" s="74"/>
      <c r="F45" s="74"/>
      <c r="G45" s="27"/>
      <c r="H45" s="27"/>
      <c r="I45" s="27"/>
      <c r="J45" s="29"/>
      <c r="K45" s="29"/>
      <c r="L45" s="29"/>
      <c r="M45" s="29"/>
      <c r="N45" s="81"/>
      <c r="O45" s="26"/>
      <c r="P45" s="26"/>
      <c r="Q45" s="26"/>
      <c r="R45" s="26"/>
    </row>
    <row r="46" spans="1:18" s="44" customFormat="1" ht="12" customHeight="1">
      <c r="A46" s="74"/>
      <c r="B46" s="26"/>
      <c r="C46" s="26"/>
      <c r="D46" s="74"/>
      <c r="E46" s="74"/>
      <c r="F46" s="74"/>
      <c r="G46" s="27"/>
      <c r="H46" s="27"/>
      <c r="I46" s="27"/>
      <c r="J46" s="29"/>
      <c r="K46" s="29"/>
      <c r="L46" s="29"/>
      <c r="M46" s="29"/>
      <c r="N46" s="81"/>
      <c r="O46" s="26"/>
      <c r="P46" s="26"/>
      <c r="Q46" s="26"/>
      <c r="R46" s="26"/>
    </row>
    <row r="47" spans="1:18" s="44" customFormat="1" ht="12" customHeight="1">
      <c r="A47" s="74"/>
      <c r="B47" s="26"/>
      <c r="C47" s="26"/>
      <c r="D47" s="74"/>
      <c r="E47" s="74"/>
      <c r="F47" s="74"/>
      <c r="G47" s="27"/>
      <c r="H47" s="27"/>
      <c r="I47" s="27"/>
      <c r="J47" s="29"/>
      <c r="K47" s="29"/>
      <c r="L47" s="29"/>
      <c r="M47" s="29"/>
      <c r="N47" s="81"/>
      <c r="O47" s="26"/>
      <c r="P47" s="26"/>
      <c r="Q47" s="26"/>
      <c r="R47" s="26"/>
    </row>
    <row r="48" spans="1:18" s="44" customFormat="1" ht="12" customHeight="1">
      <c r="A48" s="74"/>
      <c r="B48" s="26"/>
      <c r="C48" s="26"/>
      <c r="D48" s="74"/>
      <c r="E48" s="74"/>
      <c r="F48" s="74"/>
      <c r="G48" s="27"/>
      <c r="H48" s="27"/>
      <c r="I48" s="27"/>
      <c r="J48" s="29"/>
      <c r="K48" s="29"/>
      <c r="L48" s="29"/>
      <c r="M48" s="29"/>
      <c r="N48" s="81"/>
      <c r="O48" s="26"/>
      <c r="P48" s="26"/>
      <c r="Q48" s="26"/>
      <c r="R48" s="26"/>
    </row>
    <row r="49" spans="1:18" s="44" customFormat="1" ht="12" customHeight="1">
      <c r="A49" s="74"/>
      <c r="B49" s="26"/>
      <c r="C49" s="26"/>
      <c r="D49" s="74"/>
      <c r="E49" s="74"/>
      <c r="F49" s="74"/>
      <c r="G49" s="27"/>
      <c r="H49" s="27"/>
      <c r="I49" s="27"/>
      <c r="J49" s="29"/>
      <c r="K49" s="29"/>
      <c r="L49" s="29"/>
      <c r="M49" s="29"/>
      <c r="N49" s="81"/>
      <c r="O49" s="26"/>
      <c r="P49" s="26"/>
      <c r="Q49" s="26"/>
      <c r="R49" s="26"/>
    </row>
    <row r="50" spans="1:18" s="44" customFormat="1" ht="12" customHeight="1">
      <c r="A50" s="74"/>
      <c r="B50" s="26"/>
      <c r="C50" s="26"/>
      <c r="D50" s="74"/>
      <c r="E50" s="74"/>
      <c r="F50" s="74"/>
      <c r="G50" s="27"/>
      <c r="H50" s="27"/>
      <c r="I50" s="27"/>
      <c r="J50" s="29"/>
      <c r="K50" s="29"/>
      <c r="L50" s="29"/>
      <c r="M50" s="29"/>
      <c r="N50" s="81"/>
      <c r="O50" s="26"/>
      <c r="P50" s="26"/>
      <c r="Q50" s="26"/>
      <c r="R50" s="26"/>
    </row>
    <row r="51" spans="1:18" s="44" customFormat="1" ht="12" customHeight="1">
      <c r="A51" s="74"/>
      <c r="B51" s="26"/>
      <c r="C51" s="26"/>
      <c r="D51" s="74"/>
      <c r="E51" s="74"/>
      <c r="F51" s="74"/>
      <c r="G51" s="27"/>
      <c r="H51" s="27"/>
      <c r="I51" s="27"/>
      <c r="J51" s="29"/>
      <c r="K51" s="29"/>
      <c r="L51" s="29"/>
      <c r="M51" s="29"/>
      <c r="N51" s="81"/>
      <c r="O51" s="26"/>
      <c r="P51" s="26"/>
      <c r="Q51" s="26"/>
      <c r="R51" s="26"/>
    </row>
    <row r="52" spans="1:18" s="44" customFormat="1" ht="12" customHeight="1">
      <c r="A52" s="74"/>
      <c r="B52" s="26"/>
      <c r="C52" s="26"/>
      <c r="D52" s="74"/>
      <c r="E52" s="74"/>
      <c r="F52" s="74"/>
      <c r="G52" s="27"/>
      <c r="H52" s="27"/>
      <c r="I52" s="27"/>
      <c r="J52" s="29"/>
      <c r="K52" s="29"/>
      <c r="L52" s="29"/>
      <c r="M52" s="29"/>
      <c r="N52" s="81"/>
      <c r="O52" s="26"/>
      <c r="P52" s="26"/>
      <c r="Q52" s="26"/>
      <c r="R52" s="26"/>
    </row>
    <row r="53" spans="1:18" ht="12" customHeight="1"/>
    <row r="54" spans="1:18" ht="12" customHeight="1"/>
    <row r="55" spans="1:18" ht="12" customHeight="1"/>
    <row r="56" spans="1:18" ht="12" customHeight="1"/>
    <row r="57" spans="1:18" ht="12" customHeight="1"/>
    <row r="58" spans="1:18" ht="12" customHeight="1"/>
    <row r="59" spans="1:18" ht="12" customHeight="1"/>
    <row r="60" spans="1:18" ht="12" customHeight="1"/>
    <row r="61" spans="1:18" ht="12" customHeight="1"/>
    <row r="62" spans="1:18" ht="12" customHeight="1"/>
    <row r="63" spans="1:18" ht="12" customHeight="1"/>
    <row r="64" spans="1:18"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sheetData>
  <sheetProtection algorithmName="SHA-512" hashValue="LSj7Ny/eeABa1IqzqamqenRojmk76FIwi/xJFE2NS9gRA1xg+xmFv4WolTXLYyf4g65a2b0GgoVz4eTXGBfGVg==" saltValue="7qKvtH+NuoXSLNwEfUPcNA==" spinCount="100000" sheet="1" objects="1" scenarios="1"/>
  <mergeCells count="52">
    <mergeCell ref="C3:L3"/>
    <mergeCell ref="C6:F6"/>
    <mergeCell ref="J6:L6"/>
    <mergeCell ref="C7:C13"/>
    <mergeCell ref="D7:F7"/>
    <mergeCell ref="J7:L7"/>
    <mergeCell ref="D8:D12"/>
    <mergeCell ref="E8:F8"/>
    <mergeCell ref="J8:L8"/>
    <mergeCell ref="E9:F9"/>
    <mergeCell ref="J9:L9"/>
    <mergeCell ref="E10:F10"/>
    <mergeCell ref="J10:L10"/>
    <mergeCell ref="E11:F11"/>
    <mergeCell ref="J11:L11"/>
    <mergeCell ref="D13:F13"/>
    <mergeCell ref="J13:L13"/>
    <mergeCell ref="C16:F16"/>
    <mergeCell ref="J16:L16"/>
    <mergeCell ref="E12:F12"/>
    <mergeCell ref="J12:L12"/>
    <mergeCell ref="J24:L24"/>
    <mergeCell ref="E19:F19"/>
    <mergeCell ref="J19:L19"/>
    <mergeCell ref="E22:F22"/>
    <mergeCell ref="J22:L22"/>
    <mergeCell ref="J20:L21"/>
    <mergeCell ref="G34:J34"/>
    <mergeCell ref="D28:F29"/>
    <mergeCell ref="J28:L29"/>
    <mergeCell ref="J25:L26"/>
    <mergeCell ref="F34:F35"/>
    <mergeCell ref="K34:L34"/>
    <mergeCell ref="E27:F27"/>
    <mergeCell ref="J27:L27"/>
    <mergeCell ref="D30:F30"/>
    <mergeCell ref="J30:L30"/>
    <mergeCell ref="D17:D27"/>
    <mergeCell ref="E17:F17"/>
    <mergeCell ref="J17:L17"/>
    <mergeCell ref="E18:F18"/>
    <mergeCell ref="J18:L18"/>
    <mergeCell ref="J23:L23"/>
    <mergeCell ref="C39:E39"/>
    <mergeCell ref="E25:F26"/>
    <mergeCell ref="E20:F21"/>
    <mergeCell ref="C36:E36"/>
    <mergeCell ref="C34:E35"/>
    <mergeCell ref="C38:E38"/>
    <mergeCell ref="E23:F23"/>
    <mergeCell ref="C17:C30"/>
    <mergeCell ref="E24:F24"/>
  </mergeCells>
  <phoneticPr fontId="6"/>
  <conditionalFormatting sqref="G7:G11 J8:L11 G17:G20 J17:L26 G22:G25 G28 J28">
    <cfRule type="expression" dxfId="5" priority="1">
      <formula>ISBLANK(G7)</formula>
    </cfRule>
  </conditionalFormatting>
  <conditionalFormatting sqref="N7:N13">
    <cfRule type="expression" dxfId="4" priority="2">
      <formula>N7&lt;&gt;"OK"</formula>
    </cfRule>
  </conditionalFormatting>
  <conditionalFormatting sqref="N17:N30">
    <cfRule type="expression" dxfId="3" priority="11">
      <formula>N17&lt;&gt;"OK"</formula>
    </cfRule>
  </conditionalFormatting>
  <pageMargins left="0.39370078740157483" right="0.39370078740157483" top="0.39370078740157483" bottom="0.39370078740157483"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05A63-F73A-4CE1-B2A4-063DC47A3AEF}">
  <sheetPr>
    <tabColor rgb="FFFFFF00"/>
    <pageSetUpPr fitToPage="1"/>
  </sheetPr>
  <dimension ref="A1:J975"/>
  <sheetViews>
    <sheetView showGridLines="0" view="pageBreakPreview" zoomScaleNormal="100" zoomScaleSheetLayoutView="100" workbookViewId="0">
      <pane ySplit="5" topLeftCell="A28" activePane="bottomLeft" state="frozen"/>
      <selection pane="bottomLeft" activeCell="J29" sqref="J29"/>
    </sheetView>
  </sheetViews>
  <sheetFormatPr defaultColWidth="14.42578125" defaultRowHeight="15" customHeight="1"/>
  <cols>
    <col min="1" max="1" width="6.7109375" style="74" customWidth="1"/>
    <col min="2" max="2" width="9.5703125" style="74" customWidth="1"/>
    <col min="3" max="3" width="16" style="74" customWidth="1"/>
    <col min="4" max="4" width="19.7109375" style="74" customWidth="1"/>
    <col min="5" max="5" width="15.5703125" style="74" customWidth="1"/>
    <col min="6" max="7" width="10.140625" style="34" customWidth="1"/>
    <col min="8" max="8" width="19.140625" style="34" customWidth="1"/>
    <col min="9" max="9" width="1.5703125" style="74" customWidth="1"/>
    <col min="10" max="10" width="12.5703125" style="74" customWidth="1"/>
    <col min="11" max="11" width="12.5703125" style="26" customWidth="1"/>
    <col min="12" max="16384" width="14.42578125" style="26"/>
  </cols>
  <sheetData>
    <row r="1" spans="1:10" ht="12" customHeight="1">
      <c r="A1" s="74" t="s">
        <v>66</v>
      </c>
      <c r="H1" s="107" t="str">
        <f>様式8!C11</f>
        <v>特定非営利活動法人　●●●促進協議会</v>
      </c>
    </row>
    <row r="2" spans="1:10" ht="12" customHeight="1">
      <c r="D2" s="74" t="s">
        <v>6</v>
      </c>
    </row>
    <row r="3" spans="1:10" ht="33.75" customHeight="1">
      <c r="A3" s="312" t="s">
        <v>182</v>
      </c>
      <c r="B3" s="312"/>
      <c r="C3" s="312"/>
      <c r="D3" s="312"/>
      <c r="E3" s="312"/>
      <c r="F3" s="312"/>
      <c r="G3" s="312"/>
      <c r="H3" s="312"/>
      <c r="J3" s="323"/>
    </row>
    <row r="4" spans="1:10" ht="12" customHeight="1">
      <c r="A4" s="126"/>
      <c r="B4" s="126"/>
      <c r="C4" s="126"/>
      <c r="D4" s="126"/>
      <c r="E4" s="126"/>
      <c r="F4" s="36"/>
      <c r="G4" s="36"/>
      <c r="H4" s="36"/>
    </row>
    <row r="5" spans="1:10" ht="28.5" customHeight="1" thickBot="1">
      <c r="A5" s="68" t="s">
        <v>176</v>
      </c>
      <c r="B5" s="69" t="s">
        <v>37</v>
      </c>
      <c r="C5" s="69" t="s">
        <v>65</v>
      </c>
      <c r="D5" s="69" t="s">
        <v>17</v>
      </c>
      <c r="E5" s="69" t="s">
        <v>155</v>
      </c>
      <c r="F5" s="76" t="s">
        <v>60</v>
      </c>
      <c r="G5" s="35" t="s">
        <v>62</v>
      </c>
      <c r="H5" s="35" t="s">
        <v>40</v>
      </c>
      <c r="J5" s="324" t="s">
        <v>301</v>
      </c>
    </row>
    <row r="6" spans="1:10" ht="19.5" customHeight="1" thickTop="1">
      <c r="A6" s="331" t="s">
        <v>261</v>
      </c>
      <c r="B6" s="332">
        <v>45778</v>
      </c>
      <c r="C6" s="333" t="s">
        <v>172</v>
      </c>
      <c r="D6" s="334" t="s">
        <v>288</v>
      </c>
      <c r="E6" s="335" t="s">
        <v>289</v>
      </c>
      <c r="F6" s="336">
        <v>37500</v>
      </c>
      <c r="G6" s="336"/>
      <c r="H6" s="335"/>
      <c r="J6" s="34">
        <f>F6-G6</f>
        <v>37500</v>
      </c>
    </row>
    <row r="7" spans="1:10" ht="19.5" customHeight="1">
      <c r="A7" s="337" t="s">
        <v>290</v>
      </c>
      <c r="B7" s="332">
        <v>45838</v>
      </c>
      <c r="C7" s="338" t="s">
        <v>174</v>
      </c>
      <c r="D7" s="339" t="s">
        <v>285</v>
      </c>
      <c r="E7" s="340" t="s">
        <v>286</v>
      </c>
      <c r="F7" s="336">
        <v>50000</v>
      </c>
      <c r="G7" s="336"/>
      <c r="H7" s="335"/>
      <c r="J7" s="34">
        <f>J6+F7-G7</f>
        <v>87500</v>
      </c>
    </row>
    <row r="8" spans="1:10" ht="19.5" customHeight="1">
      <c r="A8" s="337">
        <v>1</v>
      </c>
      <c r="B8" s="332">
        <v>45778</v>
      </c>
      <c r="C8" s="338" t="s">
        <v>237</v>
      </c>
      <c r="D8" s="339" t="s">
        <v>238</v>
      </c>
      <c r="E8" s="340" t="s">
        <v>239</v>
      </c>
      <c r="F8" s="336"/>
      <c r="G8" s="336">
        <v>60000</v>
      </c>
      <c r="H8" s="335"/>
      <c r="J8" s="34">
        <f t="shared" ref="J8:J71" si="0">J7+F8-G8</f>
        <v>27500</v>
      </c>
    </row>
    <row r="9" spans="1:10" ht="19.5" customHeight="1">
      <c r="A9" s="337">
        <v>2</v>
      </c>
      <c r="B9" s="332">
        <v>45792</v>
      </c>
      <c r="C9" s="338" t="s">
        <v>237</v>
      </c>
      <c r="D9" s="339" t="s">
        <v>240</v>
      </c>
      <c r="E9" s="340" t="s">
        <v>241</v>
      </c>
      <c r="F9" s="336"/>
      <c r="G9" s="336">
        <v>2500</v>
      </c>
      <c r="H9" s="335"/>
      <c r="J9" s="34">
        <f t="shared" si="0"/>
        <v>25000</v>
      </c>
    </row>
    <row r="10" spans="1:10" ht="19.5" customHeight="1">
      <c r="A10" s="337">
        <v>3</v>
      </c>
      <c r="B10" s="332">
        <v>45808</v>
      </c>
      <c r="C10" s="338" t="s">
        <v>2</v>
      </c>
      <c r="D10" s="339" t="s">
        <v>242</v>
      </c>
      <c r="E10" s="340" t="s">
        <v>239</v>
      </c>
      <c r="F10" s="336"/>
      <c r="G10" s="336">
        <v>7000</v>
      </c>
      <c r="H10" s="335"/>
      <c r="J10" s="34">
        <f t="shared" si="0"/>
        <v>18000</v>
      </c>
    </row>
    <row r="11" spans="1:10" ht="19.5" customHeight="1">
      <c r="A11" s="337" t="s">
        <v>283</v>
      </c>
      <c r="B11" s="332">
        <v>45808</v>
      </c>
      <c r="C11" s="338" t="s">
        <v>171</v>
      </c>
      <c r="D11" s="339" t="s">
        <v>259</v>
      </c>
      <c r="E11" s="340" t="s">
        <v>260</v>
      </c>
      <c r="F11" s="336">
        <v>400000</v>
      </c>
      <c r="G11" s="336"/>
      <c r="H11" s="335"/>
      <c r="J11" s="34">
        <f t="shared" si="0"/>
        <v>418000</v>
      </c>
    </row>
    <row r="12" spans="1:10" ht="19.5" customHeight="1">
      <c r="A12" s="337">
        <v>4</v>
      </c>
      <c r="B12" s="332">
        <v>45809</v>
      </c>
      <c r="C12" s="338" t="s">
        <v>0</v>
      </c>
      <c r="D12" s="339" t="s">
        <v>243</v>
      </c>
      <c r="E12" s="340" t="s">
        <v>241</v>
      </c>
      <c r="F12" s="336"/>
      <c r="G12" s="336">
        <v>24000</v>
      </c>
      <c r="H12" s="335"/>
      <c r="J12" s="34">
        <f t="shared" si="0"/>
        <v>394000</v>
      </c>
    </row>
    <row r="13" spans="1:10" ht="19.5" customHeight="1">
      <c r="A13" s="337">
        <v>5</v>
      </c>
      <c r="B13" s="332">
        <v>45809</v>
      </c>
      <c r="C13" s="338" t="s">
        <v>0</v>
      </c>
      <c r="D13" s="339" t="s">
        <v>244</v>
      </c>
      <c r="E13" s="340" t="s">
        <v>245</v>
      </c>
      <c r="F13" s="336"/>
      <c r="G13" s="336">
        <v>50000</v>
      </c>
      <c r="H13" s="335"/>
      <c r="J13" s="34">
        <f t="shared" si="0"/>
        <v>344000</v>
      </c>
    </row>
    <row r="14" spans="1:10" ht="19.5" customHeight="1">
      <c r="A14" s="337" t="s">
        <v>284</v>
      </c>
      <c r="B14" s="332">
        <v>45839</v>
      </c>
      <c r="C14" s="338" t="s">
        <v>172</v>
      </c>
      <c r="D14" s="339" t="s">
        <v>299</v>
      </c>
      <c r="E14" s="340" t="s">
        <v>295</v>
      </c>
      <c r="F14" s="336">
        <v>20000</v>
      </c>
      <c r="G14" s="336"/>
      <c r="H14" s="335"/>
      <c r="J14" s="34">
        <f t="shared" si="0"/>
        <v>364000</v>
      </c>
    </row>
    <row r="15" spans="1:10" ht="19.5" customHeight="1">
      <c r="A15" s="337" t="s">
        <v>287</v>
      </c>
      <c r="B15" s="332">
        <v>45839</v>
      </c>
      <c r="C15" s="338" t="s">
        <v>172</v>
      </c>
      <c r="D15" s="339" t="s">
        <v>293</v>
      </c>
      <c r="E15" s="340" t="s">
        <v>296</v>
      </c>
      <c r="F15" s="336">
        <v>15000</v>
      </c>
      <c r="G15" s="336"/>
      <c r="H15" s="335"/>
      <c r="J15" s="34">
        <f t="shared" si="0"/>
        <v>379000</v>
      </c>
    </row>
    <row r="16" spans="1:10" ht="19.5" customHeight="1">
      <c r="A16" s="337">
        <v>6</v>
      </c>
      <c r="B16" s="332">
        <v>45839</v>
      </c>
      <c r="C16" s="338" t="s">
        <v>67</v>
      </c>
      <c r="D16" s="339" t="s">
        <v>246</v>
      </c>
      <c r="E16" s="340" t="s">
        <v>239</v>
      </c>
      <c r="F16" s="336"/>
      <c r="G16" s="336">
        <v>20000</v>
      </c>
      <c r="H16" s="335"/>
      <c r="J16" s="34">
        <f t="shared" si="0"/>
        <v>359000</v>
      </c>
    </row>
    <row r="17" spans="1:10" ht="19.5" customHeight="1">
      <c r="A17" s="337">
        <v>7</v>
      </c>
      <c r="B17" s="332">
        <v>45839</v>
      </c>
      <c r="C17" s="338" t="s">
        <v>67</v>
      </c>
      <c r="D17" s="339" t="s">
        <v>247</v>
      </c>
      <c r="E17" s="340" t="s">
        <v>248</v>
      </c>
      <c r="F17" s="336"/>
      <c r="G17" s="336">
        <v>10000</v>
      </c>
      <c r="H17" s="335"/>
      <c r="J17" s="34">
        <f t="shared" si="0"/>
        <v>349000</v>
      </c>
    </row>
    <row r="18" spans="1:10" ht="19.5" customHeight="1">
      <c r="A18" s="337">
        <v>8</v>
      </c>
      <c r="B18" s="332">
        <v>45839</v>
      </c>
      <c r="C18" s="338" t="s">
        <v>1</v>
      </c>
      <c r="D18" s="339" t="s">
        <v>249</v>
      </c>
      <c r="E18" s="340" t="s">
        <v>245</v>
      </c>
      <c r="F18" s="336"/>
      <c r="G18" s="336">
        <v>50000</v>
      </c>
      <c r="H18" s="335"/>
      <c r="J18" s="34">
        <f t="shared" si="0"/>
        <v>299000</v>
      </c>
    </row>
    <row r="19" spans="1:10" ht="19.5" customHeight="1">
      <c r="A19" s="337">
        <v>9</v>
      </c>
      <c r="B19" s="332">
        <v>45839</v>
      </c>
      <c r="C19" s="338" t="s">
        <v>2</v>
      </c>
      <c r="D19" s="339" t="s">
        <v>250</v>
      </c>
      <c r="E19" s="340" t="s">
        <v>251</v>
      </c>
      <c r="F19" s="336"/>
      <c r="G19" s="336">
        <v>10000</v>
      </c>
      <c r="H19" s="335"/>
      <c r="J19" s="34">
        <f t="shared" si="0"/>
        <v>289000</v>
      </c>
    </row>
    <row r="20" spans="1:10" ht="19.5" customHeight="1">
      <c r="A20" s="337">
        <v>10</v>
      </c>
      <c r="B20" s="332">
        <v>45839</v>
      </c>
      <c r="C20" s="338" t="s">
        <v>3</v>
      </c>
      <c r="D20" s="339" t="s">
        <v>252</v>
      </c>
      <c r="E20" s="340" t="s">
        <v>239</v>
      </c>
      <c r="F20" s="336"/>
      <c r="G20" s="336">
        <v>100000</v>
      </c>
      <c r="H20" s="335"/>
      <c r="J20" s="34">
        <f t="shared" si="0"/>
        <v>189000</v>
      </c>
    </row>
    <row r="21" spans="1:10" ht="19.5" customHeight="1">
      <c r="A21" s="337">
        <v>11</v>
      </c>
      <c r="B21" s="332">
        <v>45839</v>
      </c>
      <c r="C21" s="338" t="s">
        <v>69</v>
      </c>
      <c r="D21" s="339" t="s">
        <v>253</v>
      </c>
      <c r="E21" s="340" t="s">
        <v>241</v>
      </c>
      <c r="F21" s="336"/>
      <c r="G21" s="336">
        <v>2000</v>
      </c>
      <c r="H21" s="335"/>
      <c r="J21" s="34">
        <f t="shared" si="0"/>
        <v>187000</v>
      </c>
    </row>
    <row r="22" spans="1:10" ht="19.5" customHeight="1">
      <c r="A22" s="337">
        <v>12</v>
      </c>
      <c r="B22" s="332">
        <v>45839</v>
      </c>
      <c r="C22" s="338" t="s">
        <v>0</v>
      </c>
      <c r="D22" s="339" t="s">
        <v>254</v>
      </c>
      <c r="E22" s="340" t="s">
        <v>255</v>
      </c>
      <c r="F22" s="336"/>
      <c r="G22" s="336">
        <v>25000</v>
      </c>
      <c r="H22" s="335"/>
      <c r="J22" s="34">
        <f t="shared" si="0"/>
        <v>162000</v>
      </c>
    </row>
    <row r="23" spans="1:10" ht="19.5" customHeight="1">
      <c r="A23" s="337">
        <v>13</v>
      </c>
      <c r="B23" s="332">
        <v>45853</v>
      </c>
      <c r="C23" s="338" t="s">
        <v>237</v>
      </c>
      <c r="D23" s="339" t="s">
        <v>240</v>
      </c>
      <c r="E23" s="340" t="s">
        <v>241</v>
      </c>
      <c r="F23" s="336"/>
      <c r="G23" s="336">
        <v>2500</v>
      </c>
      <c r="H23" s="335"/>
      <c r="J23" s="34">
        <f t="shared" si="0"/>
        <v>159500</v>
      </c>
    </row>
    <row r="24" spans="1:10" ht="19.5" customHeight="1">
      <c r="A24" s="337">
        <v>14</v>
      </c>
      <c r="B24" s="332">
        <v>45853</v>
      </c>
      <c r="C24" s="338" t="s">
        <v>67</v>
      </c>
      <c r="D24" s="339" t="s">
        <v>256</v>
      </c>
      <c r="E24" s="340" t="s">
        <v>251</v>
      </c>
      <c r="F24" s="336"/>
      <c r="G24" s="336">
        <v>10000</v>
      </c>
      <c r="H24" s="335"/>
      <c r="J24" s="34">
        <f t="shared" si="0"/>
        <v>149500</v>
      </c>
    </row>
    <row r="25" spans="1:10" ht="19.5" customHeight="1">
      <c r="A25" s="337">
        <v>15</v>
      </c>
      <c r="B25" s="332">
        <v>45869</v>
      </c>
      <c r="C25" s="338" t="s">
        <v>237</v>
      </c>
      <c r="D25" s="339" t="s">
        <v>240</v>
      </c>
      <c r="E25" s="340" t="s">
        <v>241</v>
      </c>
      <c r="F25" s="336"/>
      <c r="G25" s="336">
        <v>2500</v>
      </c>
      <c r="H25" s="335"/>
      <c r="J25" s="34">
        <f t="shared" si="0"/>
        <v>147000</v>
      </c>
    </row>
    <row r="26" spans="1:10" ht="19.5" customHeight="1">
      <c r="A26" s="337">
        <v>16</v>
      </c>
      <c r="B26" s="332">
        <v>45869</v>
      </c>
      <c r="C26" s="338" t="s">
        <v>67</v>
      </c>
      <c r="D26" s="339" t="s">
        <v>256</v>
      </c>
      <c r="E26" s="340" t="s">
        <v>251</v>
      </c>
      <c r="F26" s="336"/>
      <c r="G26" s="336">
        <v>10000</v>
      </c>
      <c r="H26" s="335"/>
      <c r="J26" s="34">
        <f t="shared" si="0"/>
        <v>137000</v>
      </c>
    </row>
    <row r="27" spans="1:10" ht="19.5" customHeight="1">
      <c r="A27" s="337">
        <v>17</v>
      </c>
      <c r="B27" s="332">
        <v>45884</v>
      </c>
      <c r="C27" s="338" t="s">
        <v>237</v>
      </c>
      <c r="D27" s="339" t="s">
        <v>240</v>
      </c>
      <c r="E27" s="340" t="s">
        <v>241</v>
      </c>
      <c r="F27" s="336"/>
      <c r="G27" s="336">
        <v>2500</v>
      </c>
      <c r="H27" s="335"/>
      <c r="J27" s="34">
        <f t="shared" si="0"/>
        <v>134500</v>
      </c>
    </row>
    <row r="28" spans="1:10" ht="19.5" customHeight="1">
      <c r="A28" s="337">
        <v>18</v>
      </c>
      <c r="B28" s="332">
        <v>45884</v>
      </c>
      <c r="C28" s="338" t="s">
        <v>67</v>
      </c>
      <c r="D28" s="339" t="s">
        <v>256</v>
      </c>
      <c r="E28" s="340" t="s">
        <v>251</v>
      </c>
      <c r="F28" s="336"/>
      <c r="G28" s="336">
        <v>10000</v>
      </c>
      <c r="H28" s="335"/>
      <c r="J28" s="34">
        <f t="shared" si="0"/>
        <v>124500</v>
      </c>
    </row>
    <row r="29" spans="1:10" ht="19.5" customHeight="1">
      <c r="A29" s="337" t="s">
        <v>292</v>
      </c>
      <c r="B29" s="332">
        <v>45886</v>
      </c>
      <c r="C29" s="338" t="s">
        <v>172</v>
      </c>
      <c r="D29" s="339" t="s">
        <v>300</v>
      </c>
      <c r="E29" s="340" t="s">
        <v>295</v>
      </c>
      <c r="F29" s="336">
        <v>20000</v>
      </c>
      <c r="G29" s="336"/>
      <c r="H29" s="335"/>
      <c r="J29" s="34">
        <f t="shared" si="0"/>
        <v>144500</v>
      </c>
    </row>
    <row r="30" spans="1:10" ht="19.5" customHeight="1">
      <c r="A30" s="337" t="s">
        <v>294</v>
      </c>
      <c r="B30" s="332">
        <v>45886</v>
      </c>
      <c r="C30" s="338" t="s">
        <v>172</v>
      </c>
      <c r="D30" s="339" t="s">
        <v>297</v>
      </c>
      <c r="E30" s="340" t="s">
        <v>296</v>
      </c>
      <c r="F30" s="336">
        <v>17500</v>
      </c>
      <c r="G30" s="336"/>
      <c r="H30" s="335"/>
      <c r="J30" s="34">
        <f t="shared" si="0"/>
        <v>162000</v>
      </c>
    </row>
    <row r="31" spans="1:10" ht="19.5" customHeight="1">
      <c r="A31" s="337">
        <v>19</v>
      </c>
      <c r="B31" s="332">
        <v>45886</v>
      </c>
      <c r="C31" s="338" t="s">
        <v>0</v>
      </c>
      <c r="D31" s="339" t="s">
        <v>254</v>
      </c>
      <c r="E31" s="340" t="s">
        <v>255</v>
      </c>
      <c r="F31" s="336"/>
      <c r="G31" s="336">
        <v>25000</v>
      </c>
      <c r="H31" s="335"/>
      <c r="J31" s="34">
        <f t="shared" si="0"/>
        <v>137000</v>
      </c>
    </row>
    <row r="32" spans="1:10" ht="19.5" customHeight="1">
      <c r="A32" s="337">
        <v>20</v>
      </c>
      <c r="B32" s="332">
        <v>45886</v>
      </c>
      <c r="C32" s="338" t="s">
        <v>67</v>
      </c>
      <c r="D32" s="339" t="s">
        <v>246</v>
      </c>
      <c r="E32" s="340" t="s">
        <v>239</v>
      </c>
      <c r="F32" s="336"/>
      <c r="G32" s="336">
        <v>20000</v>
      </c>
      <c r="H32" s="335"/>
      <c r="J32" s="34">
        <f t="shared" si="0"/>
        <v>117000</v>
      </c>
    </row>
    <row r="33" spans="1:10" ht="19.5" customHeight="1">
      <c r="A33" s="337">
        <v>21</v>
      </c>
      <c r="B33" s="332">
        <v>45886</v>
      </c>
      <c r="C33" s="338" t="s">
        <v>3</v>
      </c>
      <c r="D33" s="339" t="s">
        <v>257</v>
      </c>
      <c r="E33" s="340" t="s">
        <v>239</v>
      </c>
      <c r="F33" s="336"/>
      <c r="G33" s="336">
        <v>50000</v>
      </c>
      <c r="H33" s="335"/>
      <c r="J33" s="34">
        <f t="shared" si="0"/>
        <v>67000</v>
      </c>
    </row>
    <row r="34" spans="1:10" ht="19.5" customHeight="1">
      <c r="A34" s="337">
        <v>22</v>
      </c>
      <c r="B34" s="332">
        <v>45886</v>
      </c>
      <c r="C34" s="338" t="s">
        <v>69</v>
      </c>
      <c r="D34" s="339" t="s">
        <v>253</v>
      </c>
      <c r="E34" s="340" t="s">
        <v>241</v>
      </c>
      <c r="F34" s="336"/>
      <c r="G34" s="336">
        <v>2000</v>
      </c>
      <c r="H34" s="335"/>
      <c r="J34" s="34">
        <f t="shared" si="0"/>
        <v>65000</v>
      </c>
    </row>
    <row r="35" spans="1:10" ht="19.5" customHeight="1">
      <c r="A35" s="337">
        <v>23</v>
      </c>
      <c r="B35" s="332">
        <v>45889</v>
      </c>
      <c r="C35" s="338" t="s">
        <v>67</v>
      </c>
      <c r="D35" s="339" t="s">
        <v>256</v>
      </c>
      <c r="E35" s="340" t="s">
        <v>251</v>
      </c>
      <c r="F35" s="336"/>
      <c r="G35" s="336">
        <v>10000</v>
      </c>
      <c r="H35" s="335"/>
      <c r="J35" s="34">
        <f t="shared" si="0"/>
        <v>55000</v>
      </c>
    </row>
    <row r="36" spans="1:10" ht="19.5" customHeight="1">
      <c r="A36" s="337">
        <v>24</v>
      </c>
      <c r="B36" s="332">
        <v>45901</v>
      </c>
      <c r="C36" s="338" t="s">
        <v>237</v>
      </c>
      <c r="D36" s="339" t="s">
        <v>240</v>
      </c>
      <c r="E36" s="340" t="s">
        <v>241</v>
      </c>
      <c r="F36" s="336"/>
      <c r="G36" s="336">
        <v>2500</v>
      </c>
      <c r="H36" s="335"/>
      <c r="J36" s="34">
        <f t="shared" si="0"/>
        <v>52500</v>
      </c>
    </row>
    <row r="37" spans="1:10" ht="19.5" customHeight="1">
      <c r="A37" s="337">
        <v>25</v>
      </c>
      <c r="B37" s="332">
        <v>45901</v>
      </c>
      <c r="C37" s="338" t="s">
        <v>2</v>
      </c>
      <c r="D37" s="339" t="s">
        <v>258</v>
      </c>
      <c r="E37" s="340" t="s">
        <v>239</v>
      </c>
      <c r="F37" s="336"/>
      <c r="G37" s="336">
        <v>50000</v>
      </c>
      <c r="H37" s="335"/>
      <c r="J37" s="34">
        <f t="shared" si="0"/>
        <v>2500</v>
      </c>
    </row>
    <row r="38" spans="1:10" ht="19.5" customHeight="1">
      <c r="A38" s="337">
        <v>26</v>
      </c>
      <c r="B38" s="332">
        <v>45915</v>
      </c>
      <c r="C38" s="338" t="s">
        <v>237</v>
      </c>
      <c r="D38" s="339" t="s">
        <v>240</v>
      </c>
      <c r="E38" s="340" t="s">
        <v>241</v>
      </c>
      <c r="F38" s="336"/>
      <c r="G38" s="336">
        <v>2500</v>
      </c>
      <c r="H38" s="335"/>
      <c r="J38" s="34">
        <f t="shared" si="0"/>
        <v>0</v>
      </c>
    </row>
    <row r="39" spans="1:10" ht="19.5" customHeight="1">
      <c r="A39" s="337"/>
      <c r="B39" s="332"/>
      <c r="C39" s="338"/>
      <c r="D39" s="339"/>
      <c r="E39" s="340"/>
      <c r="F39" s="336"/>
      <c r="G39" s="336"/>
      <c r="H39" s="335"/>
      <c r="J39" s="34">
        <f t="shared" si="0"/>
        <v>0</v>
      </c>
    </row>
    <row r="40" spans="1:10" ht="19.5" customHeight="1">
      <c r="A40" s="337"/>
      <c r="B40" s="332"/>
      <c r="C40" s="338"/>
      <c r="D40" s="339"/>
      <c r="E40" s="340"/>
      <c r="F40" s="336"/>
      <c r="G40" s="336"/>
      <c r="H40" s="335"/>
      <c r="J40" s="34">
        <f t="shared" si="0"/>
        <v>0</v>
      </c>
    </row>
    <row r="41" spans="1:10" ht="19.5" customHeight="1">
      <c r="A41" s="337"/>
      <c r="B41" s="332"/>
      <c r="C41" s="338"/>
      <c r="D41" s="339"/>
      <c r="E41" s="340"/>
      <c r="F41" s="336"/>
      <c r="G41" s="336"/>
      <c r="H41" s="335"/>
      <c r="J41" s="34">
        <f t="shared" si="0"/>
        <v>0</v>
      </c>
    </row>
    <row r="42" spans="1:10" ht="19.5" customHeight="1">
      <c r="A42" s="337"/>
      <c r="B42" s="332"/>
      <c r="C42" s="338"/>
      <c r="D42" s="339"/>
      <c r="E42" s="340"/>
      <c r="F42" s="336"/>
      <c r="G42" s="336"/>
      <c r="H42" s="335"/>
      <c r="J42" s="34">
        <f t="shared" si="0"/>
        <v>0</v>
      </c>
    </row>
    <row r="43" spans="1:10" ht="19.5" customHeight="1">
      <c r="A43" s="337"/>
      <c r="B43" s="332"/>
      <c r="C43" s="338"/>
      <c r="D43" s="339"/>
      <c r="E43" s="340"/>
      <c r="F43" s="336"/>
      <c r="G43" s="336"/>
      <c r="H43" s="335"/>
      <c r="J43" s="34">
        <f t="shared" si="0"/>
        <v>0</v>
      </c>
    </row>
    <row r="44" spans="1:10" ht="19.5" customHeight="1">
      <c r="A44" s="337"/>
      <c r="B44" s="332"/>
      <c r="C44" s="338"/>
      <c r="D44" s="339"/>
      <c r="E44" s="340"/>
      <c r="F44" s="336"/>
      <c r="G44" s="336"/>
      <c r="H44" s="335"/>
      <c r="J44" s="34">
        <f t="shared" si="0"/>
        <v>0</v>
      </c>
    </row>
    <row r="45" spans="1:10" ht="19.5" customHeight="1">
      <c r="A45" s="337"/>
      <c r="B45" s="332"/>
      <c r="C45" s="338"/>
      <c r="D45" s="339"/>
      <c r="E45" s="340"/>
      <c r="F45" s="336"/>
      <c r="G45" s="336"/>
      <c r="H45" s="335"/>
      <c r="J45" s="34">
        <f t="shared" si="0"/>
        <v>0</v>
      </c>
    </row>
    <row r="46" spans="1:10" ht="19.5" customHeight="1">
      <c r="A46" s="337"/>
      <c r="B46" s="332"/>
      <c r="C46" s="338"/>
      <c r="D46" s="339"/>
      <c r="E46" s="340"/>
      <c r="F46" s="336"/>
      <c r="G46" s="336"/>
      <c r="H46" s="335"/>
      <c r="J46" s="34">
        <f t="shared" si="0"/>
        <v>0</v>
      </c>
    </row>
    <row r="47" spans="1:10" ht="19.5" customHeight="1">
      <c r="A47" s="337"/>
      <c r="B47" s="332"/>
      <c r="C47" s="338"/>
      <c r="D47" s="339"/>
      <c r="E47" s="340"/>
      <c r="F47" s="336"/>
      <c r="G47" s="336"/>
      <c r="H47" s="335"/>
      <c r="J47" s="34">
        <f t="shared" si="0"/>
        <v>0</v>
      </c>
    </row>
    <row r="48" spans="1:10" ht="19.5" customHeight="1">
      <c r="A48" s="337"/>
      <c r="B48" s="332"/>
      <c r="C48" s="338"/>
      <c r="D48" s="339"/>
      <c r="E48" s="340"/>
      <c r="F48" s="336"/>
      <c r="G48" s="336"/>
      <c r="H48" s="335"/>
      <c r="J48" s="34">
        <f t="shared" si="0"/>
        <v>0</v>
      </c>
    </row>
    <row r="49" spans="1:10" ht="19.5" customHeight="1">
      <c r="A49" s="337"/>
      <c r="B49" s="332"/>
      <c r="C49" s="338"/>
      <c r="D49" s="339"/>
      <c r="E49" s="340"/>
      <c r="F49" s="336"/>
      <c r="G49" s="336"/>
      <c r="H49" s="335"/>
      <c r="J49" s="34">
        <f t="shared" si="0"/>
        <v>0</v>
      </c>
    </row>
    <row r="50" spans="1:10" ht="19.5" customHeight="1">
      <c r="A50" s="337"/>
      <c r="B50" s="332"/>
      <c r="C50" s="338"/>
      <c r="D50" s="339"/>
      <c r="E50" s="340"/>
      <c r="F50" s="336"/>
      <c r="G50" s="336"/>
      <c r="H50" s="335"/>
      <c r="J50" s="34">
        <f t="shared" si="0"/>
        <v>0</v>
      </c>
    </row>
    <row r="51" spans="1:10" ht="19.5" customHeight="1">
      <c r="A51" s="337"/>
      <c r="B51" s="332"/>
      <c r="C51" s="338"/>
      <c r="D51" s="339"/>
      <c r="E51" s="340"/>
      <c r="F51" s="336"/>
      <c r="G51" s="336"/>
      <c r="H51" s="335"/>
      <c r="J51" s="34">
        <f t="shared" si="0"/>
        <v>0</v>
      </c>
    </row>
    <row r="52" spans="1:10" ht="19.5" customHeight="1">
      <c r="A52" s="337"/>
      <c r="B52" s="332"/>
      <c r="C52" s="338"/>
      <c r="D52" s="339"/>
      <c r="E52" s="340"/>
      <c r="F52" s="336"/>
      <c r="G52" s="336"/>
      <c r="H52" s="335"/>
      <c r="J52" s="34">
        <f t="shared" si="0"/>
        <v>0</v>
      </c>
    </row>
    <row r="53" spans="1:10" ht="19.5" customHeight="1">
      <c r="A53" s="337"/>
      <c r="B53" s="332"/>
      <c r="C53" s="338"/>
      <c r="D53" s="339"/>
      <c r="E53" s="340"/>
      <c r="F53" s="336"/>
      <c r="G53" s="336"/>
      <c r="H53" s="335"/>
      <c r="J53" s="34">
        <f t="shared" si="0"/>
        <v>0</v>
      </c>
    </row>
    <row r="54" spans="1:10" ht="19.5" customHeight="1">
      <c r="A54" s="337"/>
      <c r="B54" s="332"/>
      <c r="C54" s="338"/>
      <c r="D54" s="339"/>
      <c r="E54" s="340"/>
      <c r="F54" s="336"/>
      <c r="G54" s="336"/>
      <c r="H54" s="335"/>
      <c r="J54" s="34">
        <f t="shared" si="0"/>
        <v>0</v>
      </c>
    </row>
    <row r="55" spans="1:10" ht="19.5" customHeight="1">
      <c r="A55" s="337"/>
      <c r="B55" s="332"/>
      <c r="C55" s="338"/>
      <c r="D55" s="339"/>
      <c r="E55" s="340"/>
      <c r="F55" s="336"/>
      <c r="G55" s="336"/>
      <c r="H55" s="335"/>
      <c r="J55" s="34">
        <f t="shared" si="0"/>
        <v>0</v>
      </c>
    </row>
    <row r="56" spans="1:10" ht="19.5" customHeight="1">
      <c r="A56" s="337"/>
      <c r="B56" s="332"/>
      <c r="C56" s="338"/>
      <c r="D56" s="339"/>
      <c r="E56" s="340"/>
      <c r="F56" s="336"/>
      <c r="G56" s="336"/>
      <c r="H56" s="335"/>
      <c r="J56" s="34">
        <f t="shared" si="0"/>
        <v>0</v>
      </c>
    </row>
    <row r="57" spans="1:10" ht="19.5" customHeight="1">
      <c r="A57" s="337"/>
      <c r="B57" s="332"/>
      <c r="C57" s="338"/>
      <c r="D57" s="339"/>
      <c r="E57" s="340"/>
      <c r="F57" s="336"/>
      <c r="G57" s="336"/>
      <c r="H57" s="335"/>
      <c r="J57" s="34">
        <f t="shared" si="0"/>
        <v>0</v>
      </c>
    </row>
    <row r="58" spans="1:10" ht="19.5" customHeight="1">
      <c r="A58" s="337"/>
      <c r="B58" s="332"/>
      <c r="C58" s="338"/>
      <c r="D58" s="339"/>
      <c r="E58" s="340"/>
      <c r="F58" s="336"/>
      <c r="G58" s="336"/>
      <c r="H58" s="335"/>
      <c r="J58" s="34">
        <f t="shared" si="0"/>
        <v>0</v>
      </c>
    </row>
    <row r="59" spans="1:10" ht="19.5" customHeight="1">
      <c r="A59" s="337"/>
      <c r="B59" s="332"/>
      <c r="C59" s="338"/>
      <c r="D59" s="339"/>
      <c r="E59" s="340"/>
      <c r="F59" s="336"/>
      <c r="G59" s="336"/>
      <c r="H59" s="335"/>
      <c r="J59" s="34">
        <f t="shared" si="0"/>
        <v>0</v>
      </c>
    </row>
    <row r="60" spans="1:10" ht="19.5" customHeight="1">
      <c r="A60" s="337"/>
      <c r="B60" s="332"/>
      <c r="C60" s="338"/>
      <c r="D60" s="339"/>
      <c r="E60" s="340"/>
      <c r="F60" s="336"/>
      <c r="G60" s="336"/>
      <c r="H60" s="335"/>
      <c r="J60" s="34">
        <f t="shared" si="0"/>
        <v>0</v>
      </c>
    </row>
    <row r="61" spans="1:10" ht="19.5" customHeight="1">
      <c r="A61" s="337"/>
      <c r="B61" s="332"/>
      <c r="C61" s="338"/>
      <c r="D61" s="339"/>
      <c r="E61" s="340"/>
      <c r="F61" s="336"/>
      <c r="G61" s="336"/>
      <c r="H61" s="335"/>
      <c r="J61" s="34">
        <f t="shared" si="0"/>
        <v>0</v>
      </c>
    </row>
    <row r="62" spans="1:10" ht="19.5" customHeight="1">
      <c r="A62" s="337"/>
      <c r="B62" s="332"/>
      <c r="C62" s="338"/>
      <c r="D62" s="339"/>
      <c r="E62" s="340"/>
      <c r="F62" s="336"/>
      <c r="G62" s="336"/>
      <c r="H62" s="335"/>
      <c r="J62" s="34">
        <f t="shared" si="0"/>
        <v>0</v>
      </c>
    </row>
    <row r="63" spans="1:10" ht="19.5" customHeight="1">
      <c r="A63" s="337"/>
      <c r="B63" s="332"/>
      <c r="C63" s="338"/>
      <c r="D63" s="339"/>
      <c r="E63" s="340"/>
      <c r="F63" s="336"/>
      <c r="G63" s="336"/>
      <c r="H63" s="335"/>
      <c r="J63" s="34">
        <f t="shared" si="0"/>
        <v>0</v>
      </c>
    </row>
    <row r="64" spans="1:10" ht="19.5" customHeight="1">
      <c r="A64" s="337"/>
      <c r="B64" s="332"/>
      <c r="C64" s="338"/>
      <c r="D64" s="339"/>
      <c r="E64" s="340"/>
      <c r="F64" s="336"/>
      <c r="G64" s="336"/>
      <c r="H64" s="335"/>
      <c r="J64" s="34">
        <f t="shared" si="0"/>
        <v>0</v>
      </c>
    </row>
    <row r="65" spans="1:10" ht="19.5" customHeight="1">
      <c r="A65" s="337"/>
      <c r="B65" s="332"/>
      <c r="C65" s="338"/>
      <c r="D65" s="339"/>
      <c r="E65" s="340"/>
      <c r="F65" s="336"/>
      <c r="G65" s="336"/>
      <c r="H65" s="335"/>
      <c r="J65" s="34">
        <f t="shared" si="0"/>
        <v>0</v>
      </c>
    </row>
    <row r="66" spans="1:10" ht="19.5" customHeight="1">
      <c r="A66" s="337"/>
      <c r="B66" s="332"/>
      <c r="C66" s="338"/>
      <c r="D66" s="339"/>
      <c r="E66" s="340"/>
      <c r="F66" s="336"/>
      <c r="G66" s="336"/>
      <c r="H66" s="335"/>
      <c r="J66" s="34">
        <f t="shared" si="0"/>
        <v>0</v>
      </c>
    </row>
    <row r="67" spans="1:10" ht="19.5" customHeight="1">
      <c r="A67" s="337"/>
      <c r="B67" s="332"/>
      <c r="C67" s="338"/>
      <c r="D67" s="339"/>
      <c r="E67" s="340"/>
      <c r="F67" s="336"/>
      <c r="G67" s="336"/>
      <c r="H67" s="335"/>
      <c r="J67" s="34">
        <f t="shared" si="0"/>
        <v>0</v>
      </c>
    </row>
    <row r="68" spans="1:10" ht="19.5" customHeight="1">
      <c r="A68" s="337"/>
      <c r="B68" s="332"/>
      <c r="C68" s="338"/>
      <c r="D68" s="339"/>
      <c r="E68" s="340"/>
      <c r="F68" s="336"/>
      <c r="G68" s="336"/>
      <c r="H68" s="335"/>
      <c r="J68" s="34">
        <f t="shared" si="0"/>
        <v>0</v>
      </c>
    </row>
    <row r="69" spans="1:10" ht="19.5" customHeight="1">
      <c r="A69" s="337"/>
      <c r="B69" s="332"/>
      <c r="C69" s="338"/>
      <c r="D69" s="339"/>
      <c r="E69" s="340"/>
      <c r="F69" s="336"/>
      <c r="G69" s="336"/>
      <c r="H69" s="335"/>
      <c r="J69" s="34">
        <f t="shared" si="0"/>
        <v>0</v>
      </c>
    </row>
    <row r="70" spans="1:10" ht="19.5" customHeight="1">
      <c r="A70" s="337"/>
      <c r="B70" s="332"/>
      <c r="C70" s="338"/>
      <c r="D70" s="339"/>
      <c r="E70" s="340"/>
      <c r="F70" s="336"/>
      <c r="G70" s="336"/>
      <c r="H70" s="335"/>
      <c r="J70" s="34">
        <f t="shared" si="0"/>
        <v>0</v>
      </c>
    </row>
    <row r="71" spans="1:10" ht="19.5" customHeight="1">
      <c r="A71" s="337"/>
      <c r="B71" s="332"/>
      <c r="C71" s="338"/>
      <c r="D71" s="339"/>
      <c r="E71" s="340"/>
      <c r="F71" s="336"/>
      <c r="G71" s="336"/>
      <c r="H71" s="335"/>
      <c r="J71" s="34">
        <f t="shared" si="0"/>
        <v>0</v>
      </c>
    </row>
    <row r="72" spans="1:10" ht="19.5" customHeight="1">
      <c r="A72" s="337"/>
      <c r="B72" s="332"/>
      <c r="C72" s="338"/>
      <c r="D72" s="339"/>
      <c r="E72" s="340"/>
      <c r="F72" s="336"/>
      <c r="G72" s="336"/>
      <c r="H72" s="335"/>
      <c r="J72" s="34">
        <f t="shared" ref="J72:J125" si="1">J71+F72-G72</f>
        <v>0</v>
      </c>
    </row>
    <row r="73" spans="1:10" ht="19.5" customHeight="1">
      <c r="A73" s="337"/>
      <c r="B73" s="332"/>
      <c r="C73" s="338"/>
      <c r="D73" s="339"/>
      <c r="E73" s="340"/>
      <c r="F73" s="336"/>
      <c r="G73" s="336"/>
      <c r="H73" s="335"/>
      <c r="J73" s="34">
        <f t="shared" si="1"/>
        <v>0</v>
      </c>
    </row>
    <row r="74" spans="1:10" ht="19.5" customHeight="1">
      <c r="A74" s="337"/>
      <c r="B74" s="332"/>
      <c r="C74" s="338"/>
      <c r="D74" s="339"/>
      <c r="E74" s="340"/>
      <c r="F74" s="336"/>
      <c r="G74" s="336"/>
      <c r="H74" s="335"/>
      <c r="J74" s="34">
        <f t="shared" si="1"/>
        <v>0</v>
      </c>
    </row>
    <row r="75" spans="1:10" ht="19.5" customHeight="1">
      <c r="A75" s="337"/>
      <c r="B75" s="332"/>
      <c r="C75" s="338"/>
      <c r="D75" s="339"/>
      <c r="E75" s="340"/>
      <c r="F75" s="336"/>
      <c r="G75" s="336"/>
      <c r="H75" s="335"/>
      <c r="J75" s="34">
        <f t="shared" si="1"/>
        <v>0</v>
      </c>
    </row>
    <row r="76" spans="1:10" ht="19.5" customHeight="1">
      <c r="A76" s="337"/>
      <c r="B76" s="332"/>
      <c r="C76" s="338"/>
      <c r="D76" s="339"/>
      <c r="E76" s="340"/>
      <c r="F76" s="336"/>
      <c r="G76" s="336"/>
      <c r="H76" s="335"/>
      <c r="J76" s="34">
        <f t="shared" si="1"/>
        <v>0</v>
      </c>
    </row>
    <row r="77" spans="1:10" ht="19.5" customHeight="1">
      <c r="A77" s="337"/>
      <c r="B77" s="332"/>
      <c r="C77" s="338"/>
      <c r="D77" s="339"/>
      <c r="E77" s="340"/>
      <c r="F77" s="336"/>
      <c r="G77" s="336"/>
      <c r="H77" s="335"/>
      <c r="J77" s="34">
        <f t="shared" si="1"/>
        <v>0</v>
      </c>
    </row>
    <row r="78" spans="1:10" ht="19.5" customHeight="1">
      <c r="A78" s="337"/>
      <c r="B78" s="332"/>
      <c r="C78" s="338"/>
      <c r="D78" s="339"/>
      <c r="E78" s="340"/>
      <c r="F78" s="336"/>
      <c r="G78" s="336"/>
      <c r="H78" s="335"/>
      <c r="J78" s="34">
        <f t="shared" si="1"/>
        <v>0</v>
      </c>
    </row>
    <row r="79" spans="1:10" ht="19.5" customHeight="1">
      <c r="A79" s="337"/>
      <c r="B79" s="332"/>
      <c r="C79" s="338"/>
      <c r="D79" s="339"/>
      <c r="E79" s="340"/>
      <c r="F79" s="336"/>
      <c r="G79" s="336"/>
      <c r="H79" s="335"/>
      <c r="J79" s="34">
        <f t="shared" si="1"/>
        <v>0</v>
      </c>
    </row>
    <row r="80" spans="1:10" ht="19.5" customHeight="1">
      <c r="A80" s="337"/>
      <c r="B80" s="332"/>
      <c r="C80" s="338"/>
      <c r="D80" s="339"/>
      <c r="E80" s="340"/>
      <c r="F80" s="336"/>
      <c r="G80" s="336"/>
      <c r="H80" s="335"/>
      <c r="J80" s="34">
        <f t="shared" si="1"/>
        <v>0</v>
      </c>
    </row>
    <row r="81" spans="1:10" ht="19.5" customHeight="1">
      <c r="A81" s="337"/>
      <c r="B81" s="332"/>
      <c r="C81" s="338"/>
      <c r="D81" s="339"/>
      <c r="E81" s="340"/>
      <c r="F81" s="336"/>
      <c r="G81" s="336"/>
      <c r="H81" s="335"/>
      <c r="J81" s="34">
        <f t="shared" si="1"/>
        <v>0</v>
      </c>
    </row>
    <row r="82" spans="1:10" ht="19.5" customHeight="1">
      <c r="A82" s="337"/>
      <c r="B82" s="332"/>
      <c r="C82" s="338"/>
      <c r="D82" s="339"/>
      <c r="E82" s="340"/>
      <c r="F82" s="336"/>
      <c r="G82" s="336"/>
      <c r="H82" s="335"/>
      <c r="J82" s="34">
        <f t="shared" si="1"/>
        <v>0</v>
      </c>
    </row>
    <row r="83" spans="1:10" ht="19.5" customHeight="1">
      <c r="A83" s="337"/>
      <c r="B83" s="332"/>
      <c r="C83" s="338"/>
      <c r="D83" s="339"/>
      <c r="E83" s="340"/>
      <c r="F83" s="336"/>
      <c r="G83" s="336"/>
      <c r="H83" s="335"/>
      <c r="J83" s="34">
        <f t="shared" si="1"/>
        <v>0</v>
      </c>
    </row>
    <row r="84" spans="1:10" ht="19.5" customHeight="1">
      <c r="A84" s="337"/>
      <c r="B84" s="332"/>
      <c r="C84" s="338"/>
      <c r="D84" s="339"/>
      <c r="E84" s="340"/>
      <c r="F84" s="336"/>
      <c r="G84" s="336"/>
      <c r="H84" s="335"/>
      <c r="J84" s="34">
        <f t="shared" si="1"/>
        <v>0</v>
      </c>
    </row>
    <row r="85" spans="1:10" ht="19.5" customHeight="1">
      <c r="A85" s="337"/>
      <c r="B85" s="332"/>
      <c r="C85" s="338"/>
      <c r="D85" s="339"/>
      <c r="E85" s="340"/>
      <c r="F85" s="336"/>
      <c r="G85" s="336"/>
      <c r="H85" s="335"/>
      <c r="J85" s="34">
        <f t="shared" si="1"/>
        <v>0</v>
      </c>
    </row>
    <row r="86" spans="1:10" ht="19.5" customHeight="1">
      <c r="A86" s="337"/>
      <c r="B86" s="332"/>
      <c r="C86" s="338"/>
      <c r="D86" s="339"/>
      <c r="E86" s="340"/>
      <c r="F86" s="336"/>
      <c r="G86" s="336"/>
      <c r="H86" s="335"/>
      <c r="J86" s="34">
        <f t="shared" si="1"/>
        <v>0</v>
      </c>
    </row>
    <row r="87" spans="1:10" ht="19.5" customHeight="1">
      <c r="A87" s="337"/>
      <c r="B87" s="332"/>
      <c r="C87" s="338"/>
      <c r="D87" s="339"/>
      <c r="E87" s="340"/>
      <c r="F87" s="336"/>
      <c r="G87" s="336"/>
      <c r="H87" s="335"/>
      <c r="J87" s="34">
        <f t="shared" si="1"/>
        <v>0</v>
      </c>
    </row>
    <row r="88" spans="1:10" ht="19.5" customHeight="1">
      <c r="A88" s="337"/>
      <c r="B88" s="332"/>
      <c r="C88" s="338"/>
      <c r="D88" s="339"/>
      <c r="E88" s="340"/>
      <c r="F88" s="336"/>
      <c r="G88" s="336"/>
      <c r="H88" s="335"/>
      <c r="J88" s="34">
        <f t="shared" si="1"/>
        <v>0</v>
      </c>
    </row>
    <row r="89" spans="1:10" ht="19.5" customHeight="1">
      <c r="A89" s="337"/>
      <c r="B89" s="332"/>
      <c r="C89" s="338"/>
      <c r="D89" s="339"/>
      <c r="E89" s="340"/>
      <c r="F89" s="336"/>
      <c r="G89" s="336"/>
      <c r="H89" s="335"/>
      <c r="J89" s="34">
        <f t="shared" si="1"/>
        <v>0</v>
      </c>
    </row>
    <row r="90" spans="1:10" ht="19.5" customHeight="1">
      <c r="A90" s="337"/>
      <c r="B90" s="332"/>
      <c r="C90" s="338"/>
      <c r="D90" s="339"/>
      <c r="E90" s="340"/>
      <c r="F90" s="336"/>
      <c r="G90" s="336"/>
      <c r="H90" s="335"/>
      <c r="J90" s="34">
        <f t="shared" si="1"/>
        <v>0</v>
      </c>
    </row>
    <row r="91" spans="1:10" ht="19.5" customHeight="1">
      <c r="A91" s="337"/>
      <c r="B91" s="332"/>
      <c r="C91" s="338"/>
      <c r="D91" s="339"/>
      <c r="E91" s="340"/>
      <c r="F91" s="336"/>
      <c r="G91" s="336"/>
      <c r="H91" s="335"/>
      <c r="J91" s="34">
        <f t="shared" si="1"/>
        <v>0</v>
      </c>
    </row>
    <row r="92" spans="1:10" ht="19.5" customHeight="1">
      <c r="A92" s="337"/>
      <c r="B92" s="332"/>
      <c r="C92" s="338"/>
      <c r="D92" s="339"/>
      <c r="E92" s="340"/>
      <c r="F92" s="336"/>
      <c r="G92" s="336"/>
      <c r="H92" s="335"/>
      <c r="J92" s="34">
        <f t="shared" si="1"/>
        <v>0</v>
      </c>
    </row>
    <row r="93" spans="1:10" ht="19.5" customHeight="1">
      <c r="A93" s="337"/>
      <c r="B93" s="332"/>
      <c r="C93" s="338"/>
      <c r="D93" s="339"/>
      <c r="E93" s="340"/>
      <c r="F93" s="336"/>
      <c r="G93" s="336"/>
      <c r="H93" s="335"/>
      <c r="J93" s="34">
        <f t="shared" si="1"/>
        <v>0</v>
      </c>
    </row>
    <row r="94" spans="1:10" ht="19.5" customHeight="1">
      <c r="A94" s="337"/>
      <c r="B94" s="332"/>
      <c r="C94" s="338"/>
      <c r="D94" s="339"/>
      <c r="E94" s="340"/>
      <c r="F94" s="336"/>
      <c r="G94" s="336"/>
      <c r="H94" s="335"/>
      <c r="J94" s="34">
        <f t="shared" si="1"/>
        <v>0</v>
      </c>
    </row>
    <row r="95" spans="1:10" ht="19.5" customHeight="1">
      <c r="A95" s="337"/>
      <c r="B95" s="332"/>
      <c r="C95" s="338"/>
      <c r="D95" s="339"/>
      <c r="E95" s="340"/>
      <c r="F95" s="336"/>
      <c r="G95" s="336"/>
      <c r="H95" s="335"/>
      <c r="J95" s="34">
        <f t="shared" si="1"/>
        <v>0</v>
      </c>
    </row>
    <row r="96" spans="1:10" ht="19.5" customHeight="1">
      <c r="A96" s="337"/>
      <c r="B96" s="332"/>
      <c r="C96" s="338"/>
      <c r="D96" s="339"/>
      <c r="E96" s="340"/>
      <c r="F96" s="336"/>
      <c r="G96" s="336"/>
      <c r="H96" s="335"/>
      <c r="J96" s="34">
        <f t="shared" si="1"/>
        <v>0</v>
      </c>
    </row>
    <row r="97" spans="1:10" ht="19.5" customHeight="1">
      <c r="A97" s="337"/>
      <c r="B97" s="332"/>
      <c r="C97" s="338"/>
      <c r="D97" s="339"/>
      <c r="E97" s="340"/>
      <c r="F97" s="336"/>
      <c r="G97" s="336"/>
      <c r="H97" s="335"/>
      <c r="J97" s="34">
        <f t="shared" si="1"/>
        <v>0</v>
      </c>
    </row>
    <row r="98" spans="1:10" ht="19.5" customHeight="1">
      <c r="A98" s="337"/>
      <c r="B98" s="332"/>
      <c r="C98" s="338"/>
      <c r="D98" s="339"/>
      <c r="E98" s="340"/>
      <c r="F98" s="336"/>
      <c r="G98" s="336"/>
      <c r="H98" s="335"/>
      <c r="J98" s="34">
        <f t="shared" si="1"/>
        <v>0</v>
      </c>
    </row>
    <row r="99" spans="1:10" ht="19.5" customHeight="1">
      <c r="A99" s="337"/>
      <c r="B99" s="332"/>
      <c r="C99" s="338"/>
      <c r="D99" s="339"/>
      <c r="E99" s="340"/>
      <c r="F99" s="336"/>
      <c r="G99" s="336"/>
      <c r="H99" s="335"/>
      <c r="J99" s="34">
        <f t="shared" si="1"/>
        <v>0</v>
      </c>
    </row>
    <row r="100" spans="1:10" ht="19.5" customHeight="1">
      <c r="A100" s="337"/>
      <c r="B100" s="332"/>
      <c r="C100" s="338"/>
      <c r="D100" s="339"/>
      <c r="E100" s="340"/>
      <c r="F100" s="336"/>
      <c r="G100" s="336"/>
      <c r="H100" s="335"/>
      <c r="J100" s="34">
        <f t="shared" si="1"/>
        <v>0</v>
      </c>
    </row>
    <row r="101" spans="1:10" ht="19.5" customHeight="1">
      <c r="A101" s="337"/>
      <c r="B101" s="332"/>
      <c r="C101" s="338"/>
      <c r="D101" s="339"/>
      <c r="E101" s="340"/>
      <c r="F101" s="336"/>
      <c r="G101" s="336"/>
      <c r="H101" s="335"/>
      <c r="J101" s="34">
        <f t="shared" si="1"/>
        <v>0</v>
      </c>
    </row>
    <row r="102" spans="1:10" ht="19.5" customHeight="1">
      <c r="A102" s="337"/>
      <c r="B102" s="332"/>
      <c r="C102" s="338"/>
      <c r="D102" s="339"/>
      <c r="E102" s="340"/>
      <c r="F102" s="336"/>
      <c r="G102" s="336"/>
      <c r="H102" s="335"/>
      <c r="J102" s="34">
        <f t="shared" si="1"/>
        <v>0</v>
      </c>
    </row>
    <row r="103" spans="1:10" ht="19.5" customHeight="1">
      <c r="A103" s="337"/>
      <c r="B103" s="332"/>
      <c r="C103" s="338"/>
      <c r="D103" s="339"/>
      <c r="E103" s="340"/>
      <c r="F103" s="336"/>
      <c r="G103" s="336"/>
      <c r="H103" s="335"/>
      <c r="J103" s="34">
        <f t="shared" si="1"/>
        <v>0</v>
      </c>
    </row>
    <row r="104" spans="1:10" ht="19.5" customHeight="1">
      <c r="A104" s="337"/>
      <c r="B104" s="332"/>
      <c r="C104" s="338"/>
      <c r="D104" s="339"/>
      <c r="E104" s="340"/>
      <c r="F104" s="336"/>
      <c r="G104" s="336"/>
      <c r="H104" s="335"/>
      <c r="J104" s="34">
        <f t="shared" si="1"/>
        <v>0</v>
      </c>
    </row>
    <row r="105" spans="1:10" ht="19.5" customHeight="1">
      <c r="A105" s="337"/>
      <c r="B105" s="332"/>
      <c r="C105" s="338"/>
      <c r="D105" s="339"/>
      <c r="E105" s="340"/>
      <c r="F105" s="336"/>
      <c r="G105" s="336"/>
      <c r="H105" s="335"/>
      <c r="J105" s="34">
        <f t="shared" si="1"/>
        <v>0</v>
      </c>
    </row>
    <row r="106" spans="1:10" ht="19.5" customHeight="1">
      <c r="A106" s="337"/>
      <c r="B106" s="332"/>
      <c r="C106" s="338"/>
      <c r="D106" s="339"/>
      <c r="E106" s="340"/>
      <c r="F106" s="336"/>
      <c r="G106" s="336"/>
      <c r="H106" s="335"/>
      <c r="J106" s="34">
        <f t="shared" si="1"/>
        <v>0</v>
      </c>
    </row>
    <row r="107" spans="1:10" ht="19.5" customHeight="1">
      <c r="A107" s="337"/>
      <c r="B107" s="332"/>
      <c r="C107" s="338"/>
      <c r="D107" s="339"/>
      <c r="E107" s="340"/>
      <c r="F107" s="336"/>
      <c r="G107" s="336"/>
      <c r="H107" s="335"/>
      <c r="J107" s="34">
        <f t="shared" si="1"/>
        <v>0</v>
      </c>
    </row>
    <row r="108" spans="1:10" ht="19.5" customHeight="1">
      <c r="A108" s="337"/>
      <c r="B108" s="332"/>
      <c r="C108" s="338"/>
      <c r="D108" s="339"/>
      <c r="E108" s="340"/>
      <c r="F108" s="336"/>
      <c r="G108" s="336"/>
      <c r="H108" s="335"/>
      <c r="J108" s="34">
        <f t="shared" si="1"/>
        <v>0</v>
      </c>
    </row>
    <row r="109" spans="1:10" ht="19.5" customHeight="1">
      <c r="A109" s="337"/>
      <c r="B109" s="332"/>
      <c r="C109" s="338"/>
      <c r="D109" s="339"/>
      <c r="E109" s="340"/>
      <c r="F109" s="336"/>
      <c r="G109" s="336"/>
      <c r="H109" s="335"/>
      <c r="J109" s="34">
        <f t="shared" si="1"/>
        <v>0</v>
      </c>
    </row>
    <row r="110" spans="1:10" ht="19.5" customHeight="1">
      <c r="A110" s="337"/>
      <c r="B110" s="332"/>
      <c r="C110" s="338"/>
      <c r="D110" s="339"/>
      <c r="E110" s="340"/>
      <c r="F110" s="336"/>
      <c r="G110" s="336"/>
      <c r="H110" s="335"/>
      <c r="J110" s="34">
        <f t="shared" si="1"/>
        <v>0</v>
      </c>
    </row>
    <row r="111" spans="1:10" ht="19.5" customHeight="1">
      <c r="A111" s="337"/>
      <c r="B111" s="332"/>
      <c r="C111" s="338"/>
      <c r="D111" s="339"/>
      <c r="E111" s="340"/>
      <c r="F111" s="336"/>
      <c r="G111" s="336"/>
      <c r="H111" s="335"/>
      <c r="J111" s="34">
        <f t="shared" si="1"/>
        <v>0</v>
      </c>
    </row>
    <row r="112" spans="1:10" ht="19.5" customHeight="1">
      <c r="A112" s="337"/>
      <c r="B112" s="332"/>
      <c r="C112" s="338"/>
      <c r="D112" s="339"/>
      <c r="E112" s="340"/>
      <c r="F112" s="336"/>
      <c r="G112" s="336"/>
      <c r="H112" s="335"/>
      <c r="J112" s="34">
        <f t="shared" si="1"/>
        <v>0</v>
      </c>
    </row>
    <row r="113" spans="1:10" ht="19.5" customHeight="1">
      <c r="A113" s="337"/>
      <c r="B113" s="332"/>
      <c r="C113" s="338"/>
      <c r="D113" s="339"/>
      <c r="E113" s="340"/>
      <c r="F113" s="336"/>
      <c r="G113" s="336"/>
      <c r="H113" s="335"/>
      <c r="J113" s="34">
        <f t="shared" si="1"/>
        <v>0</v>
      </c>
    </row>
    <row r="114" spans="1:10" ht="19.5" customHeight="1">
      <c r="A114" s="337"/>
      <c r="B114" s="332"/>
      <c r="C114" s="338"/>
      <c r="D114" s="339"/>
      <c r="E114" s="340"/>
      <c r="F114" s="336"/>
      <c r="G114" s="336"/>
      <c r="H114" s="335"/>
      <c r="J114" s="34">
        <f t="shared" si="1"/>
        <v>0</v>
      </c>
    </row>
    <row r="115" spans="1:10" ht="19.5" customHeight="1">
      <c r="A115" s="337"/>
      <c r="B115" s="332"/>
      <c r="C115" s="338"/>
      <c r="D115" s="339"/>
      <c r="E115" s="340"/>
      <c r="F115" s="336"/>
      <c r="G115" s="336"/>
      <c r="H115" s="335"/>
      <c r="J115" s="34">
        <f t="shared" si="1"/>
        <v>0</v>
      </c>
    </row>
    <row r="116" spans="1:10" ht="19.5" customHeight="1">
      <c r="A116" s="337"/>
      <c r="B116" s="332"/>
      <c r="C116" s="338"/>
      <c r="D116" s="339"/>
      <c r="E116" s="340"/>
      <c r="F116" s="336"/>
      <c r="G116" s="336"/>
      <c r="H116" s="335"/>
      <c r="J116" s="34">
        <f t="shared" si="1"/>
        <v>0</v>
      </c>
    </row>
    <row r="117" spans="1:10" ht="19.5" customHeight="1">
      <c r="A117" s="337"/>
      <c r="B117" s="332"/>
      <c r="C117" s="338"/>
      <c r="D117" s="339"/>
      <c r="E117" s="340"/>
      <c r="F117" s="336"/>
      <c r="G117" s="336"/>
      <c r="H117" s="335"/>
      <c r="J117" s="34">
        <f t="shared" si="1"/>
        <v>0</v>
      </c>
    </row>
    <row r="118" spans="1:10" ht="19.5" customHeight="1">
      <c r="A118" s="337"/>
      <c r="B118" s="332"/>
      <c r="C118" s="338"/>
      <c r="D118" s="339"/>
      <c r="E118" s="340"/>
      <c r="F118" s="336"/>
      <c r="G118" s="336"/>
      <c r="H118" s="335"/>
      <c r="J118" s="34">
        <f t="shared" si="1"/>
        <v>0</v>
      </c>
    </row>
    <row r="119" spans="1:10" ht="19.5" customHeight="1">
      <c r="A119" s="337"/>
      <c r="B119" s="332"/>
      <c r="C119" s="338"/>
      <c r="D119" s="339"/>
      <c r="E119" s="340"/>
      <c r="F119" s="336"/>
      <c r="G119" s="336"/>
      <c r="H119" s="335"/>
      <c r="J119" s="34">
        <f t="shared" si="1"/>
        <v>0</v>
      </c>
    </row>
    <row r="120" spans="1:10" ht="19.5" customHeight="1">
      <c r="A120" s="337"/>
      <c r="B120" s="332"/>
      <c r="C120" s="338"/>
      <c r="D120" s="339"/>
      <c r="E120" s="340"/>
      <c r="F120" s="336"/>
      <c r="G120" s="336"/>
      <c r="H120" s="335"/>
      <c r="J120" s="34">
        <f t="shared" si="1"/>
        <v>0</v>
      </c>
    </row>
    <row r="121" spans="1:10" ht="19.5" customHeight="1">
      <c r="A121" s="337"/>
      <c r="B121" s="332"/>
      <c r="C121" s="338"/>
      <c r="D121" s="339"/>
      <c r="E121" s="340"/>
      <c r="F121" s="336"/>
      <c r="G121" s="336"/>
      <c r="H121" s="335"/>
      <c r="J121" s="34">
        <f t="shared" si="1"/>
        <v>0</v>
      </c>
    </row>
    <row r="122" spans="1:10" ht="19.5" customHeight="1">
      <c r="A122" s="337"/>
      <c r="B122" s="332"/>
      <c r="C122" s="338"/>
      <c r="D122" s="339"/>
      <c r="E122" s="340"/>
      <c r="F122" s="336"/>
      <c r="G122" s="336"/>
      <c r="H122" s="335"/>
      <c r="J122" s="34">
        <f t="shared" si="1"/>
        <v>0</v>
      </c>
    </row>
    <row r="123" spans="1:10" ht="19.5" customHeight="1">
      <c r="A123" s="337"/>
      <c r="B123" s="332"/>
      <c r="C123" s="338"/>
      <c r="D123" s="339"/>
      <c r="E123" s="340"/>
      <c r="F123" s="336"/>
      <c r="G123" s="336"/>
      <c r="H123" s="335"/>
      <c r="J123" s="34">
        <f t="shared" si="1"/>
        <v>0</v>
      </c>
    </row>
    <row r="124" spans="1:10" ht="19.5" customHeight="1">
      <c r="A124" s="337"/>
      <c r="B124" s="332"/>
      <c r="C124" s="338"/>
      <c r="D124" s="339"/>
      <c r="E124" s="340"/>
      <c r="F124" s="336"/>
      <c r="G124" s="336"/>
      <c r="H124" s="335"/>
      <c r="J124" s="34">
        <f t="shared" si="1"/>
        <v>0</v>
      </c>
    </row>
    <row r="125" spans="1:10" ht="19.5" customHeight="1">
      <c r="A125" s="337"/>
      <c r="B125" s="332"/>
      <c r="C125" s="338"/>
      <c r="D125" s="339"/>
      <c r="E125" s="340"/>
      <c r="F125" s="336"/>
      <c r="G125" s="336"/>
      <c r="H125" s="335"/>
      <c r="J125" s="34">
        <f t="shared" si="1"/>
        <v>0</v>
      </c>
    </row>
    <row r="126" spans="1:10" ht="19.5" customHeight="1"/>
    <row r="127" spans="1:10" ht="19.5" customHeight="1"/>
    <row r="128" spans="1:10"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sheetData>
  <autoFilter ref="A5:H38" xr:uid="{C1D05A63-F73A-4CE1-B2A4-063DC47A3AEF}"/>
  <mergeCells count="1">
    <mergeCell ref="A3:H3"/>
  </mergeCells>
  <phoneticPr fontId="6"/>
  <dataValidations count="1">
    <dataValidation type="list" allowBlank="1" showInputMessage="1" showErrorMessage="1" error="プルダウンから選択してください。" prompt="プルダウンから選択してください。" sqref="C6:C261" xr:uid="{4941C71A-243D-4CEF-BC97-4A1ABCBA2572}">
      <formula1>"報償費,役務費,使用料・賃借料,備品費,消耗品費,旅費,その他,助成対象外,※人件費,(収入)さぽーとほっと基金,(収入)自己資金,(収入)他の補助金・助成金,(収入)寄附金・協賛金,(収入)その他収入"</formula1>
    </dataValidation>
  </dataValidations>
  <pageMargins left="0.39370078740157483" right="0.39370078740157483" top="0.39370078740157483" bottom="0.59055118110236227" header="0" footer="0"/>
  <pageSetup paperSize="9" scale="89" fitToHeight="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5F605-23BA-4BB0-949F-27FB8AEE5F71}">
  <sheetPr>
    <tabColor rgb="FFFFFF00"/>
    <pageSetUpPr fitToPage="1"/>
  </sheetPr>
  <dimension ref="A1:R101"/>
  <sheetViews>
    <sheetView view="pageBreakPreview" zoomScaleNormal="100" zoomScaleSheetLayoutView="100" workbookViewId="0">
      <pane ySplit="3" topLeftCell="A4" activePane="bottomLeft" state="frozen"/>
      <selection pane="bottomLeft" activeCell="A4" sqref="A4:I16"/>
    </sheetView>
  </sheetViews>
  <sheetFormatPr defaultRowHeight="12" outlineLevelCol="1"/>
  <cols>
    <col min="1" max="1" width="6" style="3" customWidth="1"/>
    <col min="2" max="2" width="8.85546875" style="7" customWidth="1"/>
    <col min="3" max="3" width="11.28515625" style="3" customWidth="1"/>
    <col min="4" max="4" width="34.5703125" style="108" customWidth="1"/>
    <col min="5" max="5" width="6.85546875" style="3" customWidth="1"/>
    <col min="6" max="6" width="9.5703125" style="99" customWidth="1"/>
    <col min="7" max="7" width="11.7109375" style="3" customWidth="1"/>
    <col min="8" max="8" width="14.140625" style="101" customWidth="1"/>
    <col min="9" max="9" width="14.28515625" style="3" customWidth="1"/>
    <col min="10" max="10" width="1.5703125" style="3" customWidth="1"/>
    <col min="11" max="11" width="11" style="3" customWidth="1"/>
    <col min="12" max="12" width="9.140625" style="3"/>
    <col min="13" max="13" width="17.7109375" style="3" customWidth="1"/>
    <col min="14" max="14" width="83" style="1" customWidth="1"/>
    <col min="15" max="15" width="9.140625" style="3"/>
    <col min="16" max="16" width="14.7109375" style="3" hidden="1" customWidth="1" outlineLevel="1"/>
    <col min="17" max="17" width="68.42578125" style="3" hidden="1" customWidth="1" outlineLevel="1"/>
    <col min="18" max="18" width="9.140625" style="3" collapsed="1"/>
    <col min="19" max="16384" width="9.140625" style="3"/>
  </cols>
  <sheetData>
    <row r="1" spans="1:17">
      <c r="A1" s="1" t="s">
        <v>38</v>
      </c>
      <c r="I1" s="97" t="str">
        <f>様式8!C11</f>
        <v>特定非営利活動法人　●●●促進協議会</v>
      </c>
    </row>
    <row r="2" spans="1:17">
      <c r="K2" s="3">
        <v>22</v>
      </c>
    </row>
    <row r="3" spans="1:17" ht="30">
      <c r="A3" s="9" t="s">
        <v>41</v>
      </c>
      <c r="B3" s="8" t="s">
        <v>37</v>
      </c>
      <c r="C3" s="6" t="s">
        <v>44</v>
      </c>
      <c r="D3" s="6" t="s">
        <v>101</v>
      </c>
      <c r="E3" s="51" t="s">
        <v>117</v>
      </c>
      <c r="F3" s="100" t="s">
        <v>39</v>
      </c>
      <c r="G3" s="5" t="s">
        <v>91</v>
      </c>
      <c r="H3" s="102" t="s">
        <v>94</v>
      </c>
      <c r="I3" s="5" t="s">
        <v>40</v>
      </c>
      <c r="K3" s="108" t="s">
        <v>199</v>
      </c>
      <c r="M3" s="114"/>
      <c r="N3" s="114"/>
    </row>
    <row r="4" spans="1:17" ht="29.25" customHeight="1">
      <c r="A4" s="341">
        <v>1</v>
      </c>
      <c r="B4" s="342">
        <v>45839</v>
      </c>
      <c r="C4" s="341" t="s">
        <v>263</v>
      </c>
      <c r="D4" s="343" t="s">
        <v>264</v>
      </c>
      <c r="E4" s="344"/>
      <c r="F4" s="345">
        <v>500</v>
      </c>
      <c r="G4" s="341" t="s">
        <v>265</v>
      </c>
      <c r="H4" s="346" t="s">
        <v>215</v>
      </c>
      <c r="I4" s="341"/>
      <c r="K4" s="3">
        <f>ROUNDDOWN(E4*$K$2,0)</f>
        <v>0</v>
      </c>
      <c r="M4" s="114"/>
      <c r="N4" s="115"/>
    </row>
    <row r="5" spans="1:17" ht="29.25" customHeight="1">
      <c r="A5" s="341">
        <v>2</v>
      </c>
      <c r="B5" s="342">
        <v>45870</v>
      </c>
      <c r="C5" s="341" t="s">
        <v>266</v>
      </c>
      <c r="D5" s="343" t="s">
        <v>267</v>
      </c>
      <c r="E5" s="344">
        <v>2.7</v>
      </c>
      <c r="F5" s="345">
        <v>59</v>
      </c>
      <c r="G5" s="341" t="s">
        <v>265</v>
      </c>
      <c r="H5" s="346" t="s">
        <v>118</v>
      </c>
      <c r="I5" s="341"/>
      <c r="K5" s="3">
        <f t="shared" ref="K5:K68" si="0">ROUNDDOWN(E5*$K$2,0)</f>
        <v>59</v>
      </c>
      <c r="M5" s="114"/>
      <c r="N5" s="115"/>
      <c r="P5" s="118" t="s">
        <v>94</v>
      </c>
      <c r="Q5" s="118" t="s">
        <v>102</v>
      </c>
    </row>
    <row r="6" spans="1:17" ht="29.25" customHeight="1">
      <c r="A6" s="341"/>
      <c r="B6" s="342"/>
      <c r="C6" s="341"/>
      <c r="D6" s="343"/>
      <c r="E6" s="344"/>
      <c r="F6" s="345"/>
      <c r="G6" s="341"/>
      <c r="H6" s="346"/>
      <c r="I6" s="341"/>
      <c r="K6" s="3">
        <f t="shared" si="0"/>
        <v>0</v>
      </c>
      <c r="M6" s="114"/>
      <c r="N6" s="116"/>
      <c r="P6" s="119" t="s">
        <v>215</v>
      </c>
      <c r="Q6" s="120" t="s">
        <v>200</v>
      </c>
    </row>
    <row r="7" spans="1:17" ht="29.25" customHeight="1">
      <c r="A7" s="341"/>
      <c r="B7" s="342"/>
      <c r="C7" s="341"/>
      <c r="D7" s="343"/>
      <c r="E7" s="344"/>
      <c r="F7" s="345"/>
      <c r="G7" s="341"/>
      <c r="H7" s="346"/>
      <c r="I7" s="341"/>
      <c r="K7" s="3">
        <f t="shared" si="0"/>
        <v>0</v>
      </c>
      <c r="M7" s="114"/>
      <c r="N7" s="115"/>
      <c r="P7" s="119" t="s">
        <v>106</v>
      </c>
      <c r="Q7" s="120" t="s">
        <v>103</v>
      </c>
    </row>
    <row r="8" spans="1:17" ht="29.25" customHeight="1">
      <c r="A8" s="341"/>
      <c r="B8" s="342"/>
      <c r="C8" s="341"/>
      <c r="D8" s="343"/>
      <c r="E8" s="344"/>
      <c r="F8" s="345"/>
      <c r="G8" s="341"/>
      <c r="H8" s="346"/>
      <c r="I8" s="341"/>
      <c r="K8" s="3">
        <f t="shared" si="0"/>
        <v>0</v>
      </c>
      <c r="M8" s="117"/>
      <c r="N8" s="115"/>
      <c r="P8" s="119" t="s">
        <v>105</v>
      </c>
      <c r="Q8" s="121" t="s">
        <v>104</v>
      </c>
    </row>
    <row r="9" spans="1:17" ht="29.25" customHeight="1">
      <c r="A9" s="341"/>
      <c r="B9" s="342"/>
      <c r="C9" s="341"/>
      <c r="D9" s="343"/>
      <c r="E9" s="344"/>
      <c r="F9" s="345"/>
      <c r="G9" s="341"/>
      <c r="H9" s="346"/>
      <c r="I9" s="341"/>
      <c r="K9" s="3">
        <f t="shared" si="0"/>
        <v>0</v>
      </c>
      <c r="M9" s="117"/>
      <c r="N9" s="115"/>
      <c r="P9" s="119" t="s">
        <v>118</v>
      </c>
      <c r="Q9" s="120" t="s">
        <v>93</v>
      </c>
    </row>
    <row r="10" spans="1:17" ht="29.25" customHeight="1">
      <c r="A10" s="341"/>
      <c r="B10" s="342"/>
      <c r="C10" s="341"/>
      <c r="D10" s="343"/>
      <c r="E10" s="344"/>
      <c r="F10" s="345"/>
      <c r="G10" s="341"/>
      <c r="H10" s="346"/>
      <c r="I10" s="341"/>
      <c r="K10" s="3">
        <f t="shared" si="0"/>
        <v>0</v>
      </c>
      <c r="P10" s="121" t="s">
        <v>187</v>
      </c>
      <c r="Q10" s="120" t="s">
        <v>188</v>
      </c>
    </row>
    <row r="11" spans="1:17" ht="29.25" customHeight="1">
      <c r="A11" s="341"/>
      <c r="B11" s="342"/>
      <c r="C11" s="341"/>
      <c r="D11" s="343"/>
      <c r="E11" s="344"/>
      <c r="F11" s="345"/>
      <c r="G11" s="341"/>
      <c r="H11" s="346"/>
      <c r="I11" s="341"/>
      <c r="K11" s="3">
        <f t="shared" si="0"/>
        <v>0</v>
      </c>
      <c r="P11" s="121" t="s">
        <v>107</v>
      </c>
      <c r="Q11" s="120" t="s">
        <v>92</v>
      </c>
    </row>
    <row r="12" spans="1:17" ht="29.25" customHeight="1">
      <c r="A12" s="341"/>
      <c r="B12" s="342"/>
      <c r="C12" s="341"/>
      <c r="D12" s="343"/>
      <c r="E12" s="344"/>
      <c r="F12" s="345"/>
      <c r="G12" s="341"/>
      <c r="H12" s="346"/>
      <c r="I12" s="341"/>
      <c r="K12" s="3">
        <f t="shared" si="0"/>
        <v>0</v>
      </c>
    </row>
    <row r="13" spans="1:17" ht="29.25" customHeight="1">
      <c r="A13" s="341"/>
      <c r="B13" s="342"/>
      <c r="C13" s="341"/>
      <c r="D13" s="343"/>
      <c r="E13" s="344"/>
      <c r="F13" s="345"/>
      <c r="G13" s="341"/>
      <c r="H13" s="346"/>
      <c r="I13" s="341"/>
      <c r="K13" s="3">
        <f t="shared" si="0"/>
        <v>0</v>
      </c>
    </row>
    <row r="14" spans="1:17" ht="29.25" customHeight="1">
      <c r="A14" s="341"/>
      <c r="B14" s="342"/>
      <c r="C14" s="341"/>
      <c r="D14" s="343"/>
      <c r="E14" s="344"/>
      <c r="F14" s="345"/>
      <c r="G14" s="341"/>
      <c r="H14" s="346"/>
      <c r="I14" s="341"/>
      <c r="K14" s="3">
        <f t="shared" si="0"/>
        <v>0</v>
      </c>
    </row>
    <row r="15" spans="1:17" ht="29.25" customHeight="1">
      <c r="A15" s="341"/>
      <c r="B15" s="342"/>
      <c r="C15" s="341"/>
      <c r="D15" s="343"/>
      <c r="E15" s="344"/>
      <c r="F15" s="345"/>
      <c r="G15" s="341"/>
      <c r="H15" s="346"/>
      <c r="I15" s="341"/>
      <c r="K15" s="3">
        <f t="shared" si="0"/>
        <v>0</v>
      </c>
    </row>
    <row r="16" spans="1:17" ht="29.25" customHeight="1">
      <c r="A16" s="341"/>
      <c r="B16" s="342"/>
      <c r="C16" s="341"/>
      <c r="D16" s="343"/>
      <c r="E16" s="344"/>
      <c r="F16" s="345"/>
      <c r="G16" s="341"/>
      <c r="H16" s="346"/>
      <c r="I16" s="341"/>
      <c r="K16" s="3">
        <f t="shared" si="0"/>
        <v>0</v>
      </c>
    </row>
    <row r="17" spans="1:11" ht="29.25" customHeight="1">
      <c r="A17" s="84"/>
      <c r="B17" s="103"/>
      <c r="C17" s="84"/>
      <c r="D17" s="104"/>
      <c r="E17" s="109"/>
      <c r="F17" s="105"/>
      <c r="G17" s="84"/>
      <c r="H17" s="106"/>
      <c r="I17" s="84"/>
      <c r="K17" s="3">
        <f t="shared" si="0"/>
        <v>0</v>
      </c>
    </row>
    <row r="18" spans="1:11" ht="29.25" customHeight="1">
      <c r="A18" s="84"/>
      <c r="B18" s="103"/>
      <c r="C18" s="84"/>
      <c r="D18" s="104"/>
      <c r="E18" s="109"/>
      <c r="F18" s="105"/>
      <c r="G18" s="84"/>
      <c r="H18" s="106"/>
      <c r="I18" s="84"/>
      <c r="K18" s="3">
        <f t="shared" si="0"/>
        <v>0</v>
      </c>
    </row>
    <row r="19" spans="1:11" ht="29.25" customHeight="1">
      <c r="A19" s="84"/>
      <c r="B19" s="103"/>
      <c r="C19" s="84"/>
      <c r="D19" s="104"/>
      <c r="E19" s="109"/>
      <c r="F19" s="105"/>
      <c r="G19" s="84"/>
      <c r="H19" s="106"/>
      <c r="I19" s="84"/>
      <c r="K19" s="3">
        <f t="shared" si="0"/>
        <v>0</v>
      </c>
    </row>
    <row r="20" spans="1:11" ht="29.25" customHeight="1">
      <c r="A20" s="84"/>
      <c r="B20" s="103"/>
      <c r="C20" s="84"/>
      <c r="D20" s="104"/>
      <c r="E20" s="109"/>
      <c r="F20" s="105"/>
      <c r="G20" s="84"/>
      <c r="H20" s="106"/>
      <c r="I20" s="84"/>
      <c r="K20" s="3">
        <f t="shared" si="0"/>
        <v>0</v>
      </c>
    </row>
    <row r="21" spans="1:11" ht="29.25" customHeight="1">
      <c r="A21" s="84"/>
      <c r="B21" s="103"/>
      <c r="C21" s="84"/>
      <c r="D21" s="104"/>
      <c r="E21" s="109"/>
      <c r="F21" s="105"/>
      <c r="G21" s="84"/>
      <c r="H21" s="106"/>
      <c r="I21" s="84"/>
      <c r="K21" s="3">
        <f t="shared" si="0"/>
        <v>0</v>
      </c>
    </row>
    <row r="22" spans="1:11" ht="29.25" customHeight="1">
      <c r="A22" s="84"/>
      <c r="B22" s="103"/>
      <c r="C22" s="84"/>
      <c r="D22" s="104"/>
      <c r="E22" s="109"/>
      <c r="F22" s="105"/>
      <c r="G22" s="84"/>
      <c r="H22" s="106"/>
      <c r="I22" s="84"/>
      <c r="K22" s="3">
        <f t="shared" si="0"/>
        <v>0</v>
      </c>
    </row>
    <row r="23" spans="1:11" ht="29.25" customHeight="1">
      <c r="A23" s="84"/>
      <c r="B23" s="103"/>
      <c r="C23" s="84"/>
      <c r="D23" s="104"/>
      <c r="E23" s="109"/>
      <c r="F23" s="105"/>
      <c r="G23" s="84"/>
      <c r="H23" s="106"/>
      <c r="I23" s="84"/>
      <c r="K23" s="3">
        <f t="shared" si="0"/>
        <v>0</v>
      </c>
    </row>
    <row r="24" spans="1:11" ht="29.25" customHeight="1">
      <c r="A24" s="84"/>
      <c r="B24" s="103"/>
      <c r="C24" s="84"/>
      <c r="D24" s="104"/>
      <c r="E24" s="109"/>
      <c r="F24" s="105"/>
      <c r="G24" s="84"/>
      <c r="H24" s="106"/>
      <c r="I24" s="84"/>
      <c r="K24" s="3">
        <f t="shared" si="0"/>
        <v>0</v>
      </c>
    </row>
    <row r="25" spans="1:11" ht="29.25" customHeight="1">
      <c r="A25" s="84"/>
      <c r="B25" s="103"/>
      <c r="C25" s="84"/>
      <c r="D25" s="104"/>
      <c r="E25" s="109"/>
      <c r="F25" s="105"/>
      <c r="G25" s="84"/>
      <c r="H25" s="106"/>
      <c r="I25" s="84"/>
      <c r="K25" s="3">
        <f t="shared" si="0"/>
        <v>0</v>
      </c>
    </row>
    <row r="26" spans="1:11" ht="29.25" customHeight="1">
      <c r="A26" s="84"/>
      <c r="B26" s="103"/>
      <c r="C26" s="84"/>
      <c r="D26" s="104"/>
      <c r="E26" s="109"/>
      <c r="F26" s="105"/>
      <c r="G26" s="84"/>
      <c r="H26" s="106"/>
      <c r="I26" s="84"/>
      <c r="K26" s="3">
        <f t="shared" si="0"/>
        <v>0</v>
      </c>
    </row>
    <row r="27" spans="1:11" ht="29.25" customHeight="1">
      <c r="A27" s="84"/>
      <c r="B27" s="103"/>
      <c r="C27" s="84"/>
      <c r="D27" s="104"/>
      <c r="E27" s="109"/>
      <c r="F27" s="105"/>
      <c r="G27" s="84"/>
      <c r="H27" s="106"/>
      <c r="I27" s="84"/>
      <c r="K27" s="3">
        <f t="shared" si="0"/>
        <v>0</v>
      </c>
    </row>
    <row r="28" spans="1:11" ht="29.25" customHeight="1">
      <c r="A28" s="84"/>
      <c r="B28" s="103"/>
      <c r="C28" s="84"/>
      <c r="D28" s="104"/>
      <c r="E28" s="109"/>
      <c r="F28" s="105"/>
      <c r="G28" s="84"/>
      <c r="H28" s="106"/>
      <c r="I28" s="84"/>
      <c r="K28" s="3">
        <f t="shared" si="0"/>
        <v>0</v>
      </c>
    </row>
    <row r="29" spans="1:11" ht="29.25" customHeight="1">
      <c r="A29" s="84"/>
      <c r="B29" s="103"/>
      <c r="C29" s="84"/>
      <c r="D29" s="104"/>
      <c r="E29" s="109"/>
      <c r="F29" s="105"/>
      <c r="G29" s="84"/>
      <c r="H29" s="106"/>
      <c r="I29" s="84"/>
      <c r="K29" s="3">
        <f t="shared" si="0"/>
        <v>0</v>
      </c>
    </row>
    <row r="30" spans="1:11" ht="29.25" customHeight="1">
      <c r="A30" s="84"/>
      <c r="B30" s="103"/>
      <c r="C30" s="84"/>
      <c r="D30" s="104"/>
      <c r="E30" s="109"/>
      <c r="F30" s="105"/>
      <c r="G30" s="84"/>
      <c r="H30" s="106"/>
      <c r="I30" s="84"/>
      <c r="K30" s="3">
        <f t="shared" si="0"/>
        <v>0</v>
      </c>
    </row>
    <row r="31" spans="1:11" ht="29.25" customHeight="1">
      <c r="A31" s="84"/>
      <c r="B31" s="103"/>
      <c r="C31" s="84"/>
      <c r="D31" s="104"/>
      <c r="E31" s="109"/>
      <c r="F31" s="105"/>
      <c r="G31" s="84"/>
      <c r="H31" s="106"/>
      <c r="I31" s="84"/>
      <c r="K31" s="3">
        <f t="shared" si="0"/>
        <v>0</v>
      </c>
    </row>
    <row r="32" spans="1:11" ht="29.25" customHeight="1">
      <c r="A32" s="84"/>
      <c r="B32" s="103"/>
      <c r="C32" s="84"/>
      <c r="D32" s="104"/>
      <c r="E32" s="109"/>
      <c r="F32" s="105"/>
      <c r="G32" s="84"/>
      <c r="H32" s="106"/>
      <c r="I32" s="84"/>
      <c r="K32" s="3">
        <f t="shared" si="0"/>
        <v>0</v>
      </c>
    </row>
    <row r="33" spans="1:11" ht="29.25" customHeight="1">
      <c r="A33" s="84"/>
      <c r="B33" s="103"/>
      <c r="C33" s="84"/>
      <c r="D33" s="104"/>
      <c r="E33" s="109"/>
      <c r="F33" s="105"/>
      <c r="G33" s="84"/>
      <c r="H33" s="106"/>
      <c r="I33" s="84"/>
      <c r="K33" s="3">
        <f t="shared" si="0"/>
        <v>0</v>
      </c>
    </row>
    <row r="34" spans="1:11" ht="29.25" customHeight="1">
      <c r="A34" s="84"/>
      <c r="B34" s="103"/>
      <c r="C34" s="84"/>
      <c r="D34" s="104"/>
      <c r="E34" s="109"/>
      <c r="F34" s="105"/>
      <c r="G34" s="84"/>
      <c r="H34" s="106"/>
      <c r="I34" s="84"/>
      <c r="K34" s="3">
        <f t="shared" si="0"/>
        <v>0</v>
      </c>
    </row>
    <row r="35" spans="1:11" ht="29.25" customHeight="1">
      <c r="A35" s="84"/>
      <c r="B35" s="103"/>
      <c r="C35" s="84"/>
      <c r="D35" s="104"/>
      <c r="E35" s="109"/>
      <c r="F35" s="105"/>
      <c r="G35" s="84"/>
      <c r="H35" s="106"/>
      <c r="I35" s="84"/>
      <c r="K35" s="3">
        <f t="shared" si="0"/>
        <v>0</v>
      </c>
    </row>
    <row r="36" spans="1:11" ht="29.25" customHeight="1">
      <c r="A36" s="84"/>
      <c r="B36" s="103"/>
      <c r="C36" s="84"/>
      <c r="D36" s="104"/>
      <c r="E36" s="109"/>
      <c r="F36" s="105"/>
      <c r="G36" s="84"/>
      <c r="H36" s="106"/>
      <c r="I36" s="84"/>
      <c r="K36" s="3">
        <f t="shared" si="0"/>
        <v>0</v>
      </c>
    </row>
    <row r="37" spans="1:11" ht="29.25" customHeight="1">
      <c r="A37" s="84"/>
      <c r="B37" s="103"/>
      <c r="C37" s="84"/>
      <c r="D37" s="104"/>
      <c r="E37" s="109"/>
      <c r="F37" s="105"/>
      <c r="G37" s="84"/>
      <c r="H37" s="106"/>
      <c r="I37" s="84"/>
      <c r="K37" s="3">
        <f t="shared" si="0"/>
        <v>0</v>
      </c>
    </row>
    <row r="38" spans="1:11" ht="29.25" customHeight="1">
      <c r="A38" s="84"/>
      <c r="B38" s="103"/>
      <c r="C38" s="84"/>
      <c r="D38" s="104"/>
      <c r="E38" s="109"/>
      <c r="F38" s="105"/>
      <c r="G38" s="84"/>
      <c r="H38" s="106"/>
      <c r="I38" s="84"/>
      <c r="K38" s="3">
        <f t="shared" si="0"/>
        <v>0</v>
      </c>
    </row>
    <row r="39" spans="1:11" ht="29.25" customHeight="1">
      <c r="A39" s="84"/>
      <c r="B39" s="103"/>
      <c r="C39" s="84"/>
      <c r="D39" s="104"/>
      <c r="E39" s="109"/>
      <c r="F39" s="105"/>
      <c r="G39" s="84"/>
      <c r="H39" s="106"/>
      <c r="I39" s="84"/>
      <c r="K39" s="3">
        <f t="shared" si="0"/>
        <v>0</v>
      </c>
    </row>
    <row r="40" spans="1:11" ht="29.25" customHeight="1">
      <c r="A40" s="84"/>
      <c r="B40" s="103"/>
      <c r="C40" s="84"/>
      <c r="D40" s="104"/>
      <c r="E40" s="109"/>
      <c r="F40" s="105"/>
      <c r="G40" s="84"/>
      <c r="H40" s="106"/>
      <c r="I40" s="84"/>
      <c r="K40" s="3">
        <f t="shared" si="0"/>
        <v>0</v>
      </c>
    </row>
    <row r="41" spans="1:11" ht="29.25" customHeight="1">
      <c r="A41" s="84"/>
      <c r="B41" s="103"/>
      <c r="C41" s="84"/>
      <c r="D41" s="104"/>
      <c r="E41" s="109"/>
      <c r="F41" s="105"/>
      <c r="G41" s="84"/>
      <c r="H41" s="106"/>
      <c r="I41" s="84"/>
      <c r="K41" s="3">
        <f t="shared" si="0"/>
        <v>0</v>
      </c>
    </row>
    <row r="42" spans="1:11" ht="29.25" customHeight="1">
      <c r="A42" s="84"/>
      <c r="B42" s="103"/>
      <c r="C42" s="84"/>
      <c r="D42" s="104"/>
      <c r="E42" s="109"/>
      <c r="F42" s="105"/>
      <c r="G42" s="84"/>
      <c r="H42" s="106"/>
      <c r="I42" s="84"/>
      <c r="K42" s="3">
        <f t="shared" si="0"/>
        <v>0</v>
      </c>
    </row>
    <row r="43" spans="1:11" ht="29.25" customHeight="1">
      <c r="A43" s="84"/>
      <c r="B43" s="103"/>
      <c r="C43" s="84"/>
      <c r="D43" s="104"/>
      <c r="E43" s="109"/>
      <c r="F43" s="105"/>
      <c r="G43" s="84"/>
      <c r="H43" s="106"/>
      <c r="I43" s="84"/>
      <c r="K43" s="3">
        <f t="shared" si="0"/>
        <v>0</v>
      </c>
    </row>
    <row r="44" spans="1:11" ht="29.25" customHeight="1">
      <c r="A44" s="84"/>
      <c r="B44" s="103"/>
      <c r="C44" s="84"/>
      <c r="D44" s="104"/>
      <c r="E44" s="109"/>
      <c r="F44" s="105"/>
      <c r="G44" s="84"/>
      <c r="H44" s="106"/>
      <c r="I44" s="84"/>
      <c r="K44" s="3">
        <f t="shared" si="0"/>
        <v>0</v>
      </c>
    </row>
    <row r="45" spans="1:11" ht="29.25" customHeight="1">
      <c r="A45" s="84"/>
      <c r="B45" s="103"/>
      <c r="C45" s="84"/>
      <c r="D45" s="104"/>
      <c r="E45" s="109"/>
      <c r="F45" s="105"/>
      <c r="G45" s="84"/>
      <c r="H45" s="106"/>
      <c r="I45" s="84"/>
      <c r="K45" s="3">
        <f t="shared" si="0"/>
        <v>0</v>
      </c>
    </row>
    <row r="46" spans="1:11" ht="29.25" customHeight="1">
      <c r="A46" s="84"/>
      <c r="B46" s="103"/>
      <c r="C46" s="84"/>
      <c r="D46" s="104"/>
      <c r="E46" s="109"/>
      <c r="F46" s="105"/>
      <c r="G46" s="84"/>
      <c r="H46" s="106"/>
      <c r="I46" s="84"/>
      <c r="K46" s="3">
        <f t="shared" si="0"/>
        <v>0</v>
      </c>
    </row>
    <row r="47" spans="1:11" ht="29.25" customHeight="1">
      <c r="A47" s="84"/>
      <c r="B47" s="103"/>
      <c r="C47" s="84"/>
      <c r="D47" s="104"/>
      <c r="E47" s="109"/>
      <c r="F47" s="105"/>
      <c r="G47" s="84"/>
      <c r="H47" s="106"/>
      <c r="I47" s="84"/>
      <c r="K47" s="3">
        <f t="shared" si="0"/>
        <v>0</v>
      </c>
    </row>
    <row r="48" spans="1:11" ht="29.25" customHeight="1">
      <c r="A48" s="84"/>
      <c r="B48" s="103"/>
      <c r="C48" s="84"/>
      <c r="D48" s="104"/>
      <c r="E48" s="109"/>
      <c r="F48" s="105"/>
      <c r="G48" s="84"/>
      <c r="H48" s="106"/>
      <c r="I48" s="84"/>
      <c r="K48" s="3">
        <f t="shared" si="0"/>
        <v>0</v>
      </c>
    </row>
    <row r="49" spans="1:11" ht="29.25" customHeight="1">
      <c r="A49" s="84"/>
      <c r="B49" s="103"/>
      <c r="C49" s="84"/>
      <c r="D49" s="104"/>
      <c r="E49" s="109"/>
      <c r="F49" s="105"/>
      <c r="G49" s="84"/>
      <c r="H49" s="106"/>
      <c r="I49" s="84"/>
      <c r="K49" s="3">
        <f t="shared" si="0"/>
        <v>0</v>
      </c>
    </row>
    <row r="50" spans="1:11" ht="29.25" customHeight="1">
      <c r="A50" s="84"/>
      <c r="B50" s="103"/>
      <c r="C50" s="84"/>
      <c r="D50" s="104"/>
      <c r="E50" s="109"/>
      <c r="F50" s="105"/>
      <c r="G50" s="84"/>
      <c r="H50" s="106"/>
      <c r="I50" s="84"/>
      <c r="K50" s="3">
        <f t="shared" si="0"/>
        <v>0</v>
      </c>
    </row>
    <row r="51" spans="1:11" ht="29.25" customHeight="1">
      <c r="A51" s="84"/>
      <c r="B51" s="103"/>
      <c r="C51" s="84"/>
      <c r="D51" s="104"/>
      <c r="E51" s="109"/>
      <c r="F51" s="105"/>
      <c r="G51" s="84"/>
      <c r="H51" s="106"/>
      <c r="I51" s="84"/>
      <c r="K51" s="3">
        <f t="shared" si="0"/>
        <v>0</v>
      </c>
    </row>
    <row r="52" spans="1:11" ht="29.25" customHeight="1">
      <c r="A52" s="84"/>
      <c r="B52" s="103"/>
      <c r="C52" s="84"/>
      <c r="D52" s="104"/>
      <c r="E52" s="109"/>
      <c r="F52" s="105"/>
      <c r="G52" s="84"/>
      <c r="H52" s="106"/>
      <c r="I52" s="84"/>
      <c r="K52" s="3">
        <f t="shared" si="0"/>
        <v>0</v>
      </c>
    </row>
    <row r="53" spans="1:11" ht="29.25" customHeight="1">
      <c r="A53" s="84"/>
      <c r="B53" s="103"/>
      <c r="C53" s="84"/>
      <c r="D53" s="104"/>
      <c r="E53" s="109"/>
      <c r="F53" s="105"/>
      <c r="G53" s="84"/>
      <c r="H53" s="106"/>
      <c r="I53" s="84"/>
      <c r="K53" s="3">
        <f t="shared" si="0"/>
        <v>0</v>
      </c>
    </row>
    <row r="54" spans="1:11" ht="29.25" customHeight="1">
      <c r="A54" s="84"/>
      <c r="B54" s="103"/>
      <c r="C54" s="84"/>
      <c r="D54" s="104"/>
      <c r="E54" s="109"/>
      <c r="F54" s="105"/>
      <c r="G54" s="84"/>
      <c r="H54" s="106"/>
      <c r="I54" s="84"/>
      <c r="K54" s="3">
        <f t="shared" si="0"/>
        <v>0</v>
      </c>
    </row>
    <row r="55" spans="1:11" ht="29.25" customHeight="1">
      <c r="A55" s="84"/>
      <c r="B55" s="103"/>
      <c r="C55" s="84"/>
      <c r="D55" s="104"/>
      <c r="E55" s="109"/>
      <c r="F55" s="105"/>
      <c r="G55" s="84"/>
      <c r="H55" s="106"/>
      <c r="I55" s="84"/>
      <c r="K55" s="3">
        <f t="shared" si="0"/>
        <v>0</v>
      </c>
    </row>
    <row r="56" spans="1:11" ht="29.25" customHeight="1">
      <c r="A56" s="84"/>
      <c r="B56" s="103"/>
      <c r="C56" s="84"/>
      <c r="D56" s="104"/>
      <c r="E56" s="109"/>
      <c r="F56" s="105"/>
      <c r="G56" s="84"/>
      <c r="H56" s="106"/>
      <c r="I56" s="84"/>
      <c r="K56" s="3">
        <f t="shared" si="0"/>
        <v>0</v>
      </c>
    </row>
    <row r="57" spans="1:11" ht="29.25" customHeight="1">
      <c r="A57" s="84"/>
      <c r="B57" s="103"/>
      <c r="C57" s="84"/>
      <c r="D57" s="104"/>
      <c r="E57" s="109"/>
      <c r="F57" s="105"/>
      <c r="G57" s="84"/>
      <c r="H57" s="106"/>
      <c r="I57" s="84"/>
      <c r="K57" s="3">
        <f t="shared" si="0"/>
        <v>0</v>
      </c>
    </row>
    <row r="58" spans="1:11" ht="29.25" customHeight="1">
      <c r="A58" s="84"/>
      <c r="B58" s="103"/>
      <c r="C58" s="84"/>
      <c r="D58" s="104"/>
      <c r="E58" s="109"/>
      <c r="F58" s="105"/>
      <c r="G58" s="84"/>
      <c r="H58" s="106"/>
      <c r="I58" s="84"/>
      <c r="K58" s="3">
        <f t="shared" si="0"/>
        <v>0</v>
      </c>
    </row>
    <row r="59" spans="1:11" ht="29.25" customHeight="1">
      <c r="A59" s="84"/>
      <c r="B59" s="103"/>
      <c r="C59" s="84"/>
      <c r="D59" s="104"/>
      <c r="E59" s="109"/>
      <c r="F59" s="105"/>
      <c r="G59" s="84"/>
      <c r="H59" s="106"/>
      <c r="I59" s="84"/>
      <c r="K59" s="3">
        <f t="shared" si="0"/>
        <v>0</v>
      </c>
    </row>
    <row r="60" spans="1:11" ht="29.25" customHeight="1">
      <c r="A60" s="84"/>
      <c r="B60" s="103"/>
      <c r="C60" s="84"/>
      <c r="D60" s="104"/>
      <c r="E60" s="109"/>
      <c r="F60" s="105"/>
      <c r="G60" s="84"/>
      <c r="H60" s="106"/>
      <c r="I60" s="84"/>
      <c r="K60" s="3">
        <f t="shared" si="0"/>
        <v>0</v>
      </c>
    </row>
    <row r="61" spans="1:11" ht="29.25" customHeight="1">
      <c r="A61" s="84"/>
      <c r="B61" s="103"/>
      <c r="C61" s="84"/>
      <c r="D61" s="104"/>
      <c r="E61" s="109"/>
      <c r="F61" s="105"/>
      <c r="G61" s="84"/>
      <c r="H61" s="106"/>
      <c r="I61" s="84"/>
      <c r="K61" s="3">
        <f t="shared" si="0"/>
        <v>0</v>
      </c>
    </row>
    <row r="62" spans="1:11" ht="29.25" customHeight="1">
      <c r="A62" s="84"/>
      <c r="B62" s="103"/>
      <c r="C62" s="84"/>
      <c r="D62" s="104"/>
      <c r="E62" s="109"/>
      <c r="F62" s="105"/>
      <c r="G62" s="84"/>
      <c r="H62" s="106"/>
      <c r="I62" s="84"/>
      <c r="K62" s="3">
        <f t="shared" si="0"/>
        <v>0</v>
      </c>
    </row>
    <row r="63" spans="1:11" ht="29.25" customHeight="1">
      <c r="A63" s="84"/>
      <c r="B63" s="103"/>
      <c r="C63" s="84"/>
      <c r="D63" s="104"/>
      <c r="E63" s="109"/>
      <c r="F63" s="105"/>
      <c r="G63" s="84"/>
      <c r="H63" s="106"/>
      <c r="I63" s="84"/>
      <c r="K63" s="3">
        <f t="shared" si="0"/>
        <v>0</v>
      </c>
    </row>
    <row r="64" spans="1:11" ht="29.25" customHeight="1">
      <c r="A64" s="84"/>
      <c r="B64" s="103"/>
      <c r="C64" s="84"/>
      <c r="D64" s="104"/>
      <c r="E64" s="109"/>
      <c r="F64" s="105"/>
      <c r="G64" s="84"/>
      <c r="H64" s="106"/>
      <c r="I64" s="84"/>
      <c r="K64" s="3">
        <f t="shared" si="0"/>
        <v>0</v>
      </c>
    </row>
    <row r="65" spans="1:11" ht="29.25" customHeight="1">
      <c r="A65" s="84"/>
      <c r="B65" s="103"/>
      <c r="C65" s="84"/>
      <c r="D65" s="104"/>
      <c r="E65" s="109"/>
      <c r="F65" s="105"/>
      <c r="G65" s="84"/>
      <c r="H65" s="106"/>
      <c r="I65" s="84"/>
      <c r="K65" s="3">
        <f t="shared" si="0"/>
        <v>0</v>
      </c>
    </row>
    <row r="66" spans="1:11" ht="29.25" customHeight="1">
      <c r="A66" s="84"/>
      <c r="B66" s="103"/>
      <c r="C66" s="84"/>
      <c r="D66" s="104"/>
      <c r="E66" s="109"/>
      <c r="F66" s="105"/>
      <c r="G66" s="84"/>
      <c r="H66" s="106"/>
      <c r="I66" s="84"/>
      <c r="K66" s="3">
        <f t="shared" si="0"/>
        <v>0</v>
      </c>
    </row>
    <row r="67" spans="1:11" ht="29.25" customHeight="1">
      <c r="A67" s="84"/>
      <c r="B67" s="103"/>
      <c r="C67" s="84"/>
      <c r="D67" s="104"/>
      <c r="E67" s="109"/>
      <c r="F67" s="105"/>
      <c r="G67" s="84"/>
      <c r="H67" s="106"/>
      <c r="I67" s="84"/>
      <c r="K67" s="3">
        <f t="shared" si="0"/>
        <v>0</v>
      </c>
    </row>
    <row r="68" spans="1:11" ht="29.25" customHeight="1">
      <c r="A68" s="84"/>
      <c r="B68" s="103"/>
      <c r="C68" s="84"/>
      <c r="D68" s="104"/>
      <c r="E68" s="109"/>
      <c r="F68" s="105"/>
      <c r="G68" s="84"/>
      <c r="H68" s="106"/>
      <c r="I68" s="84"/>
      <c r="K68" s="3">
        <f t="shared" si="0"/>
        <v>0</v>
      </c>
    </row>
    <row r="69" spans="1:11" ht="29.25" customHeight="1">
      <c r="A69" s="84"/>
      <c r="B69" s="103"/>
      <c r="C69" s="84"/>
      <c r="D69" s="104"/>
      <c r="E69" s="109"/>
      <c r="F69" s="105"/>
      <c r="G69" s="84"/>
      <c r="H69" s="106"/>
      <c r="I69" s="84"/>
      <c r="K69" s="3">
        <f t="shared" ref="K69:K101" si="1">ROUNDDOWN(E69*$K$2,0)</f>
        <v>0</v>
      </c>
    </row>
    <row r="70" spans="1:11" ht="29.25" customHeight="1">
      <c r="A70" s="84"/>
      <c r="B70" s="103"/>
      <c r="C70" s="84"/>
      <c r="D70" s="104"/>
      <c r="E70" s="109"/>
      <c r="F70" s="105"/>
      <c r="G70" s="84"/>
      <c r="H70" s="106"/>
      <c r="I70" s="84"/>
      <c r="K70" s="3">
        <f t="shared" si="1"/>
        <v>0</v>
      </c>
    </row>
    <row r="71" spans="1:11" ht="29.25" customHeight="1">
      <c r="A71" s="84"/>
      <c r="B71" s="103"/>
      <c r="C71" s="84"/>
      <c r="D71" s="104"/>
      <c r="E71" s="109"/>
      <c r="F71" s="105"/>
      <c r="G71" s="84"/>
      <c r="H71" s="106"/>
      <c r="I71" s="84"/>
      <c r="K71" s="3">
        <f t="shared" si="1"/>
        <v>0</v>
      </c>
    </row>
    <row r="72" spans="1:11" ht="29.25" customHeight="1">
      <c r="A72" s="84"/>
      <c r="B72" s="103"/>
      <c r="C72" s="84"/>
      <c r="D72" s="104"/>
      <c r="E72" s="109"/>
      <c r="F72" s="105"/>
      <c r="G72" s="84"/>
      <c r="H72" s="106"/>
      <c r="I72" s="84"/>
      <c r="K72" s="3">
        <f t="shared" si="1"/>
        <v>0</v>
      </c>
    </row>
    <row r="73" spans="1:11" ht="29.25" customHeight="1">
      <c r="A73" s="84"/>
      <c r="B73" s="103"/>
      <c r="C73" s="84"/>
      <c r="D73" s="104"/>
      <c r="E73" s="109"/>
      <c r="F73" s="105"/>
      <c r="G73" s="84"/>
      <c r="H73" s="106"/>
      <c r="I73" s="84"/>
      <c r="K73" s="3">
        <f t="shared" si="1"/>
        <v>0</v>
      </c>
    </row>
    <row r="74" spans="1:11" ht="29.25" customHeight="1">
      <c r="A74" s="84"/>
      <c r="B74" s="103"/>
      <c r="C74" s="84"/>
      <c r="D74" s="104"/>
      <c r="E74" s="109"/>
      <c r="F74" s="105"/>
      <c r="G74" s="84"/>
      <c r="H74" s="106"/>
      <c r="I74" s="84"/>
      <c r="K74" s="3">
        <f t="shared" si="1"/>
        <v>0</v>
      </c>
    </row>
    <row r="75" spans="1:11" ht="29.25" customHeight="1">
      <c r="A75" s="84"/>
      <c r="B75" s="103"/>
      <c r="C75" s="84"/>
      <c r="D75" s="104"/>
      <c r="E75" s="109"/>
      <c r="F75" s="105"/>
      <c r="G75" s="84"/>
      <c r="H75" s="106"/>
      <c r="I75" s="84"/>
      <c r="K75" s="3">
        <f t="shared" si="1"/>
        <v>0</v>
      </c>
    </row>
    <row r="76" spans="1:11" ht="29.25" customHeight="1">
      <c r="A76" s="84"/>
      <c r="B76" s="103"/>
      <c r="C76" s="84"/>
      <c r="D76" s="104"/>
      <c r="E76" s="109"/>
      <c r="F76" s="105"/>
      <c r="G76" s="84"/>
      <c r="H76" s="106"/>
      <c r="I76" s="84"/>
      <c r="K76" s="3">
        <f t="shared" si="1"/>
        <v>0</v>
      </c>
    </row>
    <row r="77" spans="1:11" ht="29.25" customHeight="1">
      <c r="A77" s="84"/>
      <c r="B77" s="103"/>
      <c r="C77" s="84"/>
      <c r="D77" s="104"/>
      <c r="E77" s="109"/>
      <c r="F77" s="105"/>
      <c r="G77" s="84"/>
      <c r="H77" s="106"/>
      <c r="I77" s="84"/>
      <c r="K77" s="3">
        <f t="shared" si="1"/>
        <v>0</v>
      </c>
    </row>
    <row r="78" spans="1:11" ht="29.25" customHeight="1">
      <c r="A78" s="84"/>
      <c r="B78" s="103"/>
      <c r="C78" s="84"/>
      <c r="D78" s="104"/>
      <c r="E78" s="109"/>
      <c r="F78" s="105"/>
      <c r="G78" s="84"/>
      <c r="H78" s="106"/>
      <c r="I78" s="84"/>
      <c r="K78" s="3">
        <f t="shared" si="1"/>
        <v>0</v>
      </c>
    </row>
    <row r="79" spans="1:11" ht="29.25" customHeight="1">
      <c r="A79" s="84"/>
      <c r="B79" s="103"/>
      <c r="C79" s="84"/>
      <c r="D79" s="104"/>
      <c r="E79" s="109"/>
      <c r="F79" s="105"/>
      <c r="G79" s="84"/>
      <c r="H79" s="106"/>
      <c r="I79" s="84"/>
      <c r="K79" s="3">
        <f t="shared" si="1"/>
        <v>0</v>
      </c>
    </row>
    <row r="80" spans="1:11" ht="29.25" customHeight="1">
      <c r="A80" s="84"/>
      <c r="B80" s="103"/>
      <c r="C80" s="84"/>
      <c r="D80" s="104"/>
      <c r="E80" s="109"/>
      <c r="F80" s="105"/>
      <c r="G80" s="84"/>
      <c r="H80" s="106"/>
      <c r="I80" s="84"/>
      <c r="K80" s="3">
        <f t="shared" si="1"/>
        <v>0</v>
      </c>
    </row>
    <row r="81" spans="1:11" ht="29.25" customHeight="1">
      <c r="A81" s="84"/>
      <c r="B81" s="103"/>
      <c r="C81" s="84"/>
      <c r="D81" s="104"/>
      <c r="E81" s="109"/>
      <c r="F81" s="105"/>
      <c r="G81" s="84"/>
      <c r="H81" s="106"/>
      <c r="I81" s="84"/>
      <c r="K81" s="3">
        <f t="shared" si="1"/>
        <v>0</v>
      </c>
    </row>
    <row r="82" spans="1:11" ht="29.25" customHeight="1">
      <c r="A82" s="84"/>
      <c r="B82" s="103"/>
      <c r="C82" s="84"/>
      <c r="D82" s="104"/>
      <c r="E82" s="109"/>
      <c r="F82" s="105"/>
      <c r="G82" s="84"/>
      <c r="H82" s="106"/>
      <c r="I82" s="84"/>
      <c r="K82" s="3">
        <f t="shared" si="1"/>
        <v>0</v>
      </c>
    </row>
    <row r="83" spans="1:11" ht="29.25" customHeight="1">
      <c r="A83" s="84"/>
      <c r="B83" s="103"/>
      <c r="C83" s="84"/>
      <c r="D83" s="104"/>
      <c r="E83" s="109"/>
      <c r="F83" s="105"/>
      <c r="G83" s="84"/>
      <c r="H83" s="106"/>
      <c r="I83" s="84"/>
      <c r="K83" s="3">
        <f t="shared" si="1"/>
        <v>0</v>
      </c>
    </row>
    <row r="84" spans="1:11" ht="29.25" customHeight="1">
      <c r="A84" s="84"/>
      <c r="B84" s="103"/>
      <c r="C84" s="84"/>
      <c r="D84" s="104"/>
      <c r="E84" s="109"/>
      <c r="F84" s="105"/>
      <c r="G84" s="84"/>
      <c r="H84" s="106"/>
      <c r="I84" s="84"/>
      <c r="K84" s="3">
        <f t="shared" si="1"/>
        <v>0</v>
      </c>
    </row>
    <row r="85" spans="1:11" ht="29.25" customHeight="1">
      <c r="A85" s="84"/>
      <c r="B85" s="103"/>
      <c r="C85" s="84"/>
      <c r="D85" s="104"/>
      <c r="E85" s="109"/>
      <c r="F85" s="105"/>
      <c r="G85" s="84"/>
      <c r="H85" s="106"/>
      <c r="I85" s="84"/>
      <c r="K85" s="3">
        <f t="shared" si="1"/>
        <v>0</v>
      </c>
    </row>
    <row r="86" spans="1:11" ht="29.25" customHeight="1">
      <c r="A86" s="84"/>
      <c r="B86" s="103"/>
      <c r="C86" s="84"/>
      <c r="D86" s="104"/>
      <c r="E86" s="109"/>
      <c r="F86" s="105"/>
      <c r="G86" s="84"/>
      <c r="H86" s="106"/>
      <c r="I86" s="84"/>
      <c r="K86" s="3">
        <f t="shared" si="1"/>
        <v>0</v>
      </c>
    </row>
    <row r="87" spans="1:11" ht="29.25" customHeight="1">
      <c r="A87" s="84"/>
      <c r="B87" s="103"/>
      <c r="C87" s="84"/>
      <c r="D87" s="104"/>
      <c r="E87" s="109"/>
      <c r="F87" s="105"/>
      <c r="G87" s="84"/>
      <c r="H87" s="106"/>
      <c r="I87" s="84"/>
      <c r="K87" s="3">
        <f t="shared" si="1"/>
        <v>0</v>
      </c>
    </row>
    <row r="88" spans="1:11" ht="29.25" customHeight="1">
      <c r="A88" s="84"/>
      <c r="B88" s="103"/>
      <c r="C88" s="84"/>
      <c r="D88" s="104"/>
      <c r="E88" s="109"/>
      <c r="F88" s="105"/>
      <c r="G88" s="84"/>
      <c r="H88" s="106"/>
      <c r="I88" s="84"/>
      <c r="K88" s="3">
        <f t="shared" si="1"/>
        <v>0</v>
      </c>
    </row>
    <row r="89" spans="1:11" ht="29.25" customHeight="1">
      <c r="A89" s="84"/>
      <c r="B89" s="103"/>
      <c r="C89" s="84"/>
      <c r="D89" s="104"/>
      <c r="E89" s="109"/>
      <c r="F89" s="105"/>
      <c r="G89" s="84"/>
      <c r="H89" s="106"/>
      <c r="I89" s="84"/>
      <c r="K89" s="3">
        <f t="shared" si="1"/>
        <v>0</v>
      </c>
    </row>
    <row r="90" spans="1:11" ht="29.25" customHeight="1">
      <c r="A90" s="84"/>
      <c r="B90" s="103"/>
      <c r="C90" s="84"/>
      <c r="D90" s="104"/>
      <c r="E90" s="109"/>
      <c r="F90" s="105"/>
      <c r="G90" s="84"/>
      <c r="H90" s="106"/>
      <c r="I90" s="84"/>
      <c r="K90" s="3">
        <f t="shared" si="1"/>
        <v>0</v>
      </c>
    </row>
    <row r="91" spans="1:11" ht="29.25" customHeight="1">
      <c r="A91" s="84"/>
      <c r="B91" s="103"/>
      <c r="C91" s="84"/>
      <c r="D91" s="104"/>
      <c r="E91" s="109"/>
      <c r="F91" s="105"/>
      <c r="G91" s="84"/>
      <c r="H91" s="106"/>
      <c r="I91" s="84"/>
      <c r="K91" s="3">
        <f t="shared" si="1"/>
        <v>0</v>
      </c>
    </row>
    <row r="92" spans="1:11" ht="29.25" customHeight="1">
      <c r="A92" s="84"/>
      <c r="B92" s="103"/>
      <c r="C92" s="84"/>
      <c r="D92" s="104"/>
      <c r="E92" s="109"/>
      <c r="F92" s="105"/>
      <c r="G92" s="84"/>
      <c r="H92" s="106"/>
      <c r="I92" s="84"/>
      <c r="K92" s="3">
        <f t="shared" si="1"/>
        <v>0</v>
      </c>
    </row>
    <row r="93" spans="1:11" ht="29.25" customHeight="1">
      <c r="A93" s="84"/>
      <c r="B93" s="103"/>
      <c r="C93" s="84"/>
      <c r="D93" s="104"/>
      <c r="E93" s="109"/>
      <c r="F93" s="105"/>
      <c r="G93" s="84"/>
      <c r="H93" s="106"/>
      <c r="I93" s="84"/>
      <c r="K93" s="3">
        <f t="shared" si="1"/>
        <v>0</v>
      </c>
    </row>
    <row r="94" spans="1:11" ht="29.25" customHeight="1">
      <c r="A94" s="84"/>
      <c r="B94" s="103"/>
      <c r="C94" s="84"/>
      <c r="D94" s="104"/>
      <c r="E94" s="109"/>
      <c r="F94" s="105"/>
      <c r="G94" s="84"/>
      <c r="H94" s="106"/>
      <c r="I94" s="84"/>
      <c r="K94" s="3">
        <f t="shared" si="1"/>
        <v>0</v>
      </c>
    </row>
    <row r="95" spans="1:11" ht="29.25" customHeight="1">
      <c r="A95" s="84"/>
      <c r="B95" s="103"/>
      <c r="C95" s="84"/>
      <c r="D95" s="104"/>
      <c r="E95" s="109"/>
      <c r="F95" s="105"/>
      <c r="G95" s="84"/>
      <c r="H95" s="106"/>
      <c r="I95" s="84"/>
      <c r="K95" s="3">
        <f t="shared" si="1"/>
        <v>0</v>
      </c>
    </row>
    <row r="96" spans="1:11" ht="29.25" customHeight="1">
      <c r="A96" s="84"/>
      <c r="B96" s="103"/>
      <c r="C96" s="84"/>
      <c r="D96" s="104"/>
      <c r="E96" s="109"/>
      <c r="F96" s="105"/>
      <c r="G96" s="84"/>
      <c r="H96" s="106"/>
      <c r="I96" s="84"/>
      <c r="K96" s="3">
        <f t="shared" si="1"/>
        <v>0</v>
      </c>
    </row>
    <row r="97" spans="1:11" ht="29.25" customHeight="1">
      <c r="A97" s="84"/>
      <c r="B97" s="103"/>
      <c r="C97" s="84"/>
      <c r="D97" s="104"/>
      <c r="E97" s="109"/>
      <c r="F97" s="105"/>
      <c r="G97" s="84"/>
      <c r="H97" s="106"/>
      <c r="I97" s="84"/>
      <c r="K97" s="3">
        <f t="shared" si="1"/>
        <v>0</v>
      </c>
    </row>
    <row r="98" spans="1:11" ht="29.25" customHeight="1">
      <c r="A98" s="84"/>
      <c r="B98" s="103"/>
      <c r="C98" s="84"/>
      <c r="D98" s="104"/>
      <c r="E98" s="109"/>
      <c r="F98" s="105"/>
      <c r="G98" s="84"/>
      <c r="H98" s="106"/>
      <c r="I98" s="84"/>
      <c r="K98" s="3">
        <f t="shared" si="1"/>
        <v>0</v>
      </c>
    </row>
    <row r="99" spans="1:11" ht="29.25" customHeight="1">
      <c r="A99" s="84"/>
      <c r="B99" s="103"/>
      <c r="C99" s="84"/>
      <c r="D99" s="104"/>
      <c r="E99" s="109"/>
      <c r="F99" s="105"/>
      <c r="G99" s="84"/>
      <c r="H99" s="106"/>
      <c r="I99" s="84"/>
      <c r="K99" s="3">
        <f t="shared" si="1"/>
        <v>0</v>
      </c>
    </row>
    <row r="100" spans="1:11" ht="29.25" customHeight="1">
      <c r="A100" s="84"/>
      <c r="B100" s="103"/>
      <c r="C100" s="84"/>
      <c r="D100" s="104"/>
      <c r="E100" s="109"/>
      <c r="F100" s="105"/>
      <c r="G100" s="84"/>
      <c r="H100" s="106"/>
      <c r="I100" s="84"/>
      <c r="K100" s="3">
        <f t="shared" si="1"/>
        <v>0</v>
      </c>
    </row>
    <row r="101" spans="1:11" ht="29.25" customHeight="1">
      <c r="A101" s="84"/>
      <c r="B101" s="103"/>
      <c r="C101" s="84"/>
      <c r="D101" s="104"/>
      <c r="E101" s="109"/>
      <c r="F101" s="105"/>
      <c r="G101" s="84"/>
      <c r="H101" s="106"/>
      <c r="I101" s="84"/>
      <c r="K101" s="3">
        <f t="shared" si="1"/>
        <v>0</v>
      </c>
    </row>
  </sheetData>
  <autoFilter ref="A3:I20" xr:uid="{C705F605-23BA-4BB0-949F-27FB8AEE5F71}"/>
  <phoneticPr fontId="6"/>
  <dataValidations count="3">
    <dataValidation allowBlank="1" showInputMessage="1" showErrorMessage="1" prompt="日付を入力してください。" sqref="B4:B101" xr:uid="{B2F24F8A-6AC2-41AC-B15A-7E4B993A7F42}"/>
    <dataValidation type="whole" operator="greaterThanOrEqual" allowBlank="1" showInputMessage="1" showErrorMessage="1" sqref="F4:F101" xr:uid="{48896204-8447-4C12-8258-A7CFCEE8E704}">
      <formula1>0</formula1>
    </dataValidation>
    <dataValidation type="list" allowBlank="1" showInputMessage="1" showErrorMessage="1" prompt="プルダウンから選択してください。" sqref="H4:H101" xr:uid="{83621C6A-6972-4721-BC2A-4FE5C239BD75}">
      <formula1>$P$6:$P$11</formula1>
    </dataValidation>
  </dataValidations>
  <pageMargins left="0.78740157480314965" right="0.39370078740157483" top="0.39370078740157483" bottom="0.39370078740157483" header="0.31496062992125984" footer="0.31496062992125984"/>
  <pageSetup paperSize="9" scale="76" fitToHeight="0" orientation="portrait" r:id="rId1"/>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D28D-920A-4001-896E-D83172BF4E6D}">
  <sheetPr>
    <tabColor rgb="FFFFFF00"/>
  </sheetPr>
  <dimension ref="A1:E6"/>
  <sheetViews>
    <sheetView showGridLines="0" view="pageBreakPreview" zoomScaleNormal="100" zoomScaleSheetLayoutView="100" workbookViewId="0">
      <selection activeCell="C4" sqref="C4:C5"/>
    </sheetView>
  </sheetViews>
  <sheetFormatPr defaultColWidth="14.42578125" defaultRowHeight="22.5" customHeight="1"/>
  <cols>
    <col min="1" max="1" width="4" style="16" customWidth="1"/>
    <col min="2" max="2" width="17.7109375" style="16" customWidth="1"/>
    <col min="3" max="3" width="66.5703125" style="12" customWidth="1"/>
    <col min="4" max="4" width="1.140625" style="16" customWidth="1"/>
    <col min="5" max="5" width="7.5703125" style="15" customWidth="1"/>
    <col min="6" max="16384" width="14.42578125" style="16"/>
  </cols>
  <sheetData>
    <row r="1" spans="1:5" ht="22.5" customHeight="1">
      <c r="A1" s="1" t="s">
        <v>196</v>
      </c>
      <c r="B1" s="12"/>
      <c r="C1" s="13"/>
      <c r="D1" s="14"/>
    </row>
    <row r="2" spans="1:5" ht="9.75" customHeight="1">
      <c r="A2" s="18"/>
      <c r="B2" s="17"/>
      <c r="C2" s="18"/>
      <c r="D2" s="17"/>
    </row>
    <row r="3" spans="1:5" ht="22.5" customHeight="1">
      <c r="A3" s="12" t="s">
        <v>191</v>
      </c>
      <c r="B3" s="12"/>
      <c r="D3" s="12"/>
    </row>
    <row r="4" spans="1:5" ht="22.5" customHeight="1">
      <c r="A4" s="313" t="s">
        <v>19</v>
      </c>
      <c r="B4" s="314"/>
      <c r="C4" s="347" t="str">
        <f>様式8!C11</f>
        <v>特定非営利活動法人　●●●促進協議会</v>
      </c>
      <c r="D4" s="12"/>
    </row>
    <row r="5" spans="1:5" ht="45" customHeight="1">
      <c r="A5" s="313" t="s">
        <v>7</v>
      </c>
      <c r="B5" s="314"/>
      <c r="C5" s="347" t="str">
        <f>様式8!C22</f>
        <v>さまざまな世代がふるさとを語り地域資源の共有をする交流会を通じた、地域でたすけあえる関係づくり事業</v>
      </c>
      <c r="D5" s="21"/>
    </row>
    <row r="6" spans="1:5" ht="165.75" customHeight="1">
      <c r="A6" s="313" t="s">
        <v>201</v>
      </c>
      <c r="B6" s="314"/>
      <c r="C6" s="326" t="s">
        <v>302</v>
      </c>
      <c r="D6" s="25"/>
      <c r="E6" s="15" t="str">
        <f>IF(C6="","必須",LEN(CLEAN(C6))&amp;"文字")</f>
        <v>100文字</v>
      </c>
    </row>
  </sheetData>
  <mergeCells count="3">
    <mergeCell ref="A5:B5"/>
    <mergeCell ref="A4:B4"/>
    <mergeCell ref="A6:B6"/>
  </mergeCells>
  <phoneticPr fontId="6"/>
  <conditionalFormatting sqref="C6">
    <cfRule type="expression" dxfId="2" priority="4">
      <formula>ISBLANK(C6)</formula>
    </cfRule>
  </conditionalFormatting>
  <conditionalFormatting sqref="E5:E6">
    <cfRule type="expression" dxfId="1" priority="5">
      <formula>E5="必須"</formula>
    </cfRule>
  </conditionalFormatting>
  <dataValidations count="1">
    <dataValidation type="textLength" operator="lessThanOrEqual" allowBlank="1" showInputMessage="1" showErrorMessage="1" error="130文字以内にしてください。" prompt="100文字程度としてください。" sqref="C6" xr:uid="{FD164B39-199B-48E1-8792-1E1295A42B01}">
      <formula1>130</formula1>
    </dataValidation>
  </dataValidations>
  <pageMargins left="0.59055118110236227" right="0.59055118110236227" top="0.39370078740157483" bottom="0.19685039370078741" header="0" footer="0"/>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424D1-AA10-4C45-BD85-F7FAAF038F9C}">
  <sheetPr>
    <tabColor rgb="FFFFC000"/>
  </sheetPr>
  <dimension ref="A1:M417"/>
  <sheetViews>
    <sheetView showGridLines="0" view="pageBreakPreview" zoomScaleNormal="115" zoomScaleSheetLayoutView="100" workbookViewId="0">
      <selection activeCell="G20" sqref="G20:I20"/>
    </sheetView>
  </sheetViews>
  <sheetFormatPr defaultRowHeight="15" customHeight="1"/>
  <cols>
    <col min="1" max="1" width="10.140625" style="159" customWidth="1"/>
    <col min="2" max="5" width="7.28515625" style="160" customWidth="1"/>
    <col min="6" max="6" width="7.28515625" style="161" customWidth="1"/>
    <col min="7" max="7" width="17.140625" style="161" customWidth="1"/>
    <col min="8" max="9" width="13.85546875" style="161" customWidth="1"/>
    <col min="10" max="10" width="2" style="59" customWidth="1"/>
    <col min="11" max="11" width="11.7109375" style="3" customWidth="1"/>
    <col min="12" max="12" width="12.5703125" style="3" customWidth="1"/>
    <col min="13" max="13" width="8.85546875" style="3" customWidth="1"/>
    <col min="14" max="19" width="10.7109375" style="3" customWidth="1"/>
    <col min="20" max="16384" width="9.140625" style="3"/>
  </cols>
  <sheetData>
    <row r="1" spans="1:13" s="11" customFormat="1" ht="15" customHeight="1">
      <c r="A1" s="146" t="s">
        <v>43</v>
      </c>
      <c r="B1" s="147"/>
      <c r="C1" s="147"/>
      <c r="D1" s="147"/>
      <c r="E1" s="147"/>
      <c r="F1" s="147"/>
      <c r="G1" s="147"/>
      <c r="H1" s="147"/>
      <c r="I1" s="148"/>
      <c r="J1" s="53"/>
      <c r="K1" s="10" t="s">
        <v>113</v>
      </c>
    </row>
    <row r="2" spans="1:13" s="11" customFormat="1" ht="6" customHeight="1">
      <c r="A2" s="147"/>
      <c r="B2" s="147"/>
      <c r="C2" s="147"/>
      <c r="D2" s="147"/>
      <c r="E2" s="147"/>
      <c r="F2" s="147"/>
      <c r="G2" s="147"/>
      <c r="H2" s="147"/>
      <c r="I2" s="147"/>
      <c r="J2" s="53"/>
    </row>
    <row r="3" spans="1:13" s="11" customFormat="1" ht="15" customHeight="1">
      <c r="A3" s="316" t="s">
        <v>272</v>
      </c>
      <c r="B3" s="316"/>
      <c r="C3" s="316"/>
      <c r="D3" s="316"/>
      <c r="E3" s="316"/>
      <c r="F3" s="316"/>
      <c r="G3" s="316"/>
      <c r="H3" s="316" t="s">
        <v>271</v>
      </c>
      <c r="I3" s="316"/>
      <c r="J3" s="56"/>
      <c r="K3" s="111" t="s">
        <v>114</v>
      </c>
      <c r="L3" s="111" t="s">
        <v>112</v>
      </c>
    </row>
    <row r="4" spans="1:13" ht="19.5" customHeight="1">
      <c r="A4" s="397" t="str">
        <f>様式8!C11</f>
        <v>特定非営利活動法人　●●●促進協議会</v>
      </c>
      <c r="B4" s="397"/>
      <c r="C4" s="397"/>
      <c r="D4" s="397"/>
      <c r="E4" s="397"/>
      <c r="F4" s="397"/>
      <c r="G4" s="397"/>
      <c r="H4" s="330" t="s">
        <v>280</v>
      </c>
      <c r="I4" s="330"/>
      <c r="J4" s="58"/>
      <c r="K4" s="63">
        <v>1010</v>
      </c>
      <c r="L4" s="122">
        <v>45748</v>
      </c>
    </row>
    <row r="5" spans="1:13" s="11" customFormat="1" ht="6" customHeight="1">
      <c r="A5" s="149"/>
      <c r="B5" s="150"/>
      <c r="C5" s="150"/>
      <c r="D5" s="150"/>
      <c r="E5" s="150"/>
      <c r="F5" s="147"/>
      <c r="G5" s="147"/>
      <c r="H5" s="147"/>
      <c r="I5" s="147"/>
      <c r="J5" s="53"/>
    </row>
    <row r="6" spans="1:13" s="11" customFormat="1" ht="13.5" customHeight="1">
      <c r="A6" s="151" t="s">
        <v>270</v>
      </c>
      <c r="B6" s="150"/>
      <c r="C6" s="150"/>
      <c r="D6" s="150"/>
      <c r="E6" s="150"/>
      <c r="F6" s="147"/>
      <c r="G6" s="147"/>
      <c r="H6" s="147"/>
      <c r="I6" s="147"/>
      <c r="J6" s="53"/>
    </row>
    <row r="7" spans="1:13" s="11" customFormat="1" ht="13.5" customHeight="1">
      <c r="A7" s="321" t="s">
        <v>111</v>
      </c>
      <c r="B7" s="321"/>
      <c r="C7" s="318" t="s">
        <v>108</v>
      </c>
      <c r="D7" s="318"/>
      <c r="E7" s="318" t="s">
        <v>109</v>
      </c>
      <c r="F7" s="318"/>
      <c r="G7" s="152" t="s">
        <v>111</v>
      </c>
      <c r="H7" s="153" t="s">
        <v>108</v>
      </c>
      <c r="I7" s="153" t="s">
        <v>109</v>
      </c>
      <c r="J7" s="52"/>
      <c r="K7" s="52"/>
      <c r="L7" s="52"/>
      <c r="M7" s="52"/>
    </row>
    <row r="8" spans="1:13" s="11" customFormat="1" ht="13.5" customHeight="1">
      <c r="A8" s="319">
        <f>L4</f>
        <v>45748</v>
      </c>
      <c r="B8" s="319"/>
      <c r="C8" s="320">
        <f t="shared" ref="C8:C13" si="0">COUNTIFS($A$18:$A$417,"&gt;="&amp;$A8,$A$18:$A$417,"&lt;="&amp;EOMONTH($A8,0))</f>
        <v>0</v>
      </c>
      <c r="D8" s="320"/>
      <c r="E8" s="317">
        <f t="shared" ref="E8:E13" si="1">SUMIFS($F$18:$F$417,$A$18:$A$417,"&gt;="&amp;$A8,$A$18:$A$417,"&lt;="&amp;EOMONTH($A8,0))</f>
        <v>0</v>
      </c>
      <c r="F8" s="317"/>
      <c r="G8" s="154">
        <f>EOMONTH(A13,0)+1</f>
        <v>45931</v>
      </c>
      <c r="H8" s="155">
        <f t="shared" ref="H8:H13" si="2">COUNTIFS($A$18:$A$417,"&gt;="&amp;$G8,$A$18:$A$417,"&lt;="&amp;EOMONTH($G8,0))</f>
        <v>0</v>
      </c>
      <c r="I8" s="156">
        <f t="shared" ref="I8:I13" si="3">SUMIFS($F$18:$F$417,$A$18:$A$417,"&gt;="&amp;$G8,$A$18:$A$417,"&lt;="&amp;EOMONTH($G8,0))</f>
        <v>0</v>
      </c>
      <c r="J8" s="144"/>
      <c r="K8" s="144"/>
      <c r="L8" s="144"/>
      <c r="M8" s="144"/>
    </row>
    <row r="9" spans="1:13" s="11" customFormat="1" ht="13.5" customHeight="1">
      <c r="A9" s="319">
        <f>EOMONTH(A8,0)+1</f>
        <v>45778</v>
      </c>
      <c r="B9" s="319"/>
      <c r="C9" s="320">
        <f t="shared" si="0"/>
        <v>1</v>
      </c>
      <c r="D9" s="320"/>
      <c r="E9" s="317">
        <f t="shared" si="1"/>
        <v>8.3333333333333315E-2</v>
      </c>
      <c r="F9" s="317"/>
      <c r="G9" s="154">
        <f t="shared" ref="G9:G13" si="4">EOMONTH(G8,0)+1</f>
        <v>45962</v>
      </c>
      <c r="H9" s="155">
        <f t="shared" si="2"/>
        <v>0</v>
      </c>
      <c r="I9" s="156">
        <f t="shared" si="3"/>
        <v>0</v>
      </c>
      <c r="J9" s="144"/>
      <c r="K9" s="144"/>
      <c r="L9" s="144"/>
      <c r="M9" s="144"/>
    </row>
    <row r="10" spans="1:13" s="11" customFormat="1" ht="13.5" customHeight="1">
      <c r="A10" s="319">
        <f>EOMONTH(A9,0)+1</f>
        <v>45809</v>
      </c>
      <c r="B10" s="319"/>
      <c r="C10" s="320">
        <f t="shared" si="0"/>
        <v>2</v>
      </c>
      <c r="D10" s="320"/>
      <c r="E10" s="317">
        <f t="shared" si="1"/>
        <v>0.54166666666666674</v>
      </c>
      <c r="F10" s="317"/>
      <c r="G10" s="154">
        <f t="shared" si="4"/>
        <v>45992</v>
      </c>
      <c r="H10" s="155">
        <f t="shared" si="2"/>
        <v>0</v>
      </c>
      <c r="I10" s="156">
        <f t="shared" si="3"/>
        <v>0</v>
      </c>
      <c r="J10" s="144"/>
      <c r="K10" s="144"/>
      <c r="L10" s="144"/>
      <c r="M10" s="144"/>
    </row>
    <row r="11" spans="1:13" s="11" customFormat="1" ht="13.5" customHeight="1">
      <c r="A11" s="319">
        <f>EOMONTH(A10,0)+1</f>
        <v>45839</v>
      </c>
      <c r="B11" s="319"/>
      <c r="C11" s="320">
        <f t="shared" si="0"/>
        <v>1</v>
      </c>
      <c r="D11" s="320"/>
      <c r="E11" s="317">
        <f t="shared" si="1"/>
        <v>8.3333333333333315E-2</v>
      </c>
      <c r="F11" s="317"/>
      <c r="G11" s="154">
        <f t="shared" si="4"/>
        <v>46023</v>
      </c>
      <c r="H11" s="155">
        <f t="shared" si="2"/>
        <v>0</v>
      </c>
      <c r="I11" s="156">
        <f t="shared" si="3"/>
        <v>0</v>
      </c>
      <c r="J11" s="144"/>
      <c r="K11" s="144"/>
      <c r="L11" s="144"/>
      <c r="M11" s="144"/>
    </row>
    <row r="12" spans="1:13" s="11" customFormat="1" ht="13.5" customHeight="1">
      <c r="A12" s="319">
        <f>EOMONTH(A11,0)+1</f>
        <v>45870</v>
      </c>
      <c r="B12" s="319"/>
      <c r="C12" s="320">
        <f t="shared" si="0"/>
        <v>0</v>
      </c>
      <c r="D12" s="320"/>
      <c r="E12" s="317">
        <f t="shared" si="1"/>
        <v>0</v>
      </c>
      <c r="F12" s="317"/>
      <c r="G12" s="154">
        <f t="shared" si="4"/>
        <v>46054</v>
      </c>
      <c r="H12" s="155">
        <f t="shared" si="2"/>
        <v>0</v>
      </c>
      <c r="I12" s="156">
        <f t="shared" si="3"/>
        <v>0</v>
      </c>
      <c r="J12" s="144"/>
      <c r="K12" s="144"/>
      <c r="L12" s="144"/>
      <c r="M12" s="144"/>
    </row>
    <row r="13" spans="1:13" s="11" customFormat="1" ht="13.5" customHeight="1">
      <c r="A13" s="319">
        <f>EOMONTH(A12,0)+1</f>
        <v>45901</v>
      </c>
      <c r="B13" s="319"/>
      <c r="C13" s="320">
        <f t="shared" si="0"/>
        <v>0</v>
      </c>
      <c r="D13" s="320"/>
      <c r="E13" s="317">
        <f t="shared" si="1"/>
        <v>0</v>
      </c>
      <c r="F13" s="317"/>
      <c r="G13" s="154">
        <f t="shared" si="4"/>
        <v>46082</v>
      </c>
      <c r="H13" s="155">
        <f t="shared" si="2"/>
        <v>0</v>
      </c>
      <c r="I13" s="156">
        <f t="shared" si="3"/>
        <v>0</v>
      </c>
      <c r="J13" s="144"/>
      <c r="K13" s="144"/>
      <c r="L13" s="144"/>
      <c r="M13" s="144"/>
    </row>
    <row r="14" spans="1:13" s="11" customFormat="1" ht="8.25" customHeight="1">
      <c r="A14" s="147"/>
      <c r="B14" s="147"/>
      <c r="C14" s="147"/>
      <c r="D14" s="147"/>
      <c r="E14" s="157"/>
      <c r="F14" s="147"/>
      <c r="G14" s="147"/>
      <c r="H14" s="147"/>
      <c r="I14" s="147"/>
    </row>
    <row r="15" spans="1:13" s="11" customFormat="1" ht="15" customHeight="1">
      <c r="A15" s="151" t="s">
        <v>98</v>
      </c>
      <c r="B15" s="150"/>
      <c r="C15" s="150"/>
      <c r="D15" s="150"/>
      <c r="E15" s="150"/>
      <c r="F15" s="147"/>
      <c r="G15" s="147"/>
      <c r="H15" s="147"/>
      <c r="I15" s="147"/>
      <c r="J15" s="53"/>
    </row>
    <row r="16" spans="1:13" s="11" customFormat="1" ht="15" customHeight="1">
      <c r="A16" s="316" t="s">
        <v>37</v>
      </c>
      <c r="B16" s="316" t="s">
        <v>110</v>
      </c>
      <c r="C16" s="316"/>
      <c r="D16" s="316"/>
      <c r="E16" s="316"/>
      <c r="F16" s="316" t="s">
        <v>71</v>
      </c>
      <c r="G16" s="316" t="s">
        <v>42</v>
      </c>
      <c r="H16" s="316"/>
      <c r="I16" s="316"/>
      <c r="J16" s="55"/>
      <c r="K16" s="57" t="s">
        <v>72</v>
      </c>
    </row>
    <row r="17" spans="1:12" s="11" customFormat="1" ht="25.5" customHeight="1">
      <c r="A17" s="316"/>
      <c r="B17" s="158" t="s">
        <v>99</v>
      </c>
      <c r="C17" s="158" t="s">
        <v>100</v>
      </c>
      <c r="D17" s="158" t="s">
        <v>115</v>
      </c>
      <c r="E17" s="158" t="s">
        <v>116</v>
      </c>
      <c r="F17" s="316"/>
      <c r="G17" s="316"/>
      <c r="H17" s="316"/>
      <c r="I17" s="316"/>
      <c r="J17" s="55"/>
      <c r="K17" s="57" t="s">
        <v>70</v>
      </c>
      <c r="L17" s="60"/>
    </row>
    <row r="18" spans="1:12" s="11" customFormat="1" ht="18" customHeight="1">
      <c r="A18" s="327">
        <v>45778</v>
      </c>
      <c r="B18" s="328">
        <v>0.41666666666666669</v>
      </c>
      <c r="C18" s="328">
        <v>0.5</v>
      </c>
      <c r="D18" s="328"/>
      <c r="E18" s="328"/>
      <c r="F18" s="85">
        <f>C18-B18-(E18-D18)</f>
        <v>8.3333333333333315E-2</v>
      </c>
      <c r="G18" s="329" t="s">
        <v>268</v>
      </c>
      <c r="H18" s="329"/>
      <c r="I18" s="329"/>
      <c r="J18" s="54"/>
      <c r="K18" s="62">
        <f>MIN($K$4*F18*24,$K$4*8)</f>
        <v>2019.9999999999995</v>
      </c>
      <c r="L18" s="61"/>
    </row>
    <row r="19" spans="1:12" s="11" customFormat="1" ht="18" customHeight="1">
      <c r="A19" s="327">
        <v>45809</v>
      </c>
      <c r="B19" s="328">
        <v>0.41666666666666669</v>
      </c>
      <c r="C19" s="328">
        <v>0.58333333333333337</v>
      </c>
      <c r="D19" s="328">
        <v>0.5</v>
      </c>
      <c r="E19" s="328">
        <v>0.54166666666666663</v>
      </c>
      <c r="F19" s="85">
        <f t="shared" ref="F19:F87" si="5">C19-B19-(E19-D19)</f>
        <v>0.12500000000000006</v>
      </c>
      <c r="G19" s="329" t="s">
        <v>269</v>
      </c>
      <c r="H19" s="329"/>
      <c r="I19" s="329"/>
      <c r="J19" s="54"/>
      <c r="K19" s="62">
        <f>MIN($K$4*F19*24,$K$4*8)</f>
        <v>3030.0000000000014</v>
      </c>
      <c r="L19" s="61"/>
    </row>
    <row r="20" spans="1:12" s="11" customFormat="1" ht="18" customHeight="1">
      <c r="A20" s="327">
        <v>45810</v>
      </c>
      <c r="B20" s="328">
        <v>0.33333333333333331</v>
      </c>
      <c r="C20" s="328">
        <v>0.79166666666666663</v>
      </c>
      <c r="D20" s="328">
        <v>0.5</v>
      </c>
      <c r="E20" s="328">
        <v>0.54166666666666663</v>
      </c>
      <c r="F20" s="85">
        <f t="shared" si="5"/>
        <v>0.41666666666666669</v>
      </c>
      <c r="G20" s="329" t="s">
        <v>273</v>
      </c>
      <c r="H20" s="329"/>
      <c r="I20" s="329"/>
      <c r="J20" s="54"/>
      <c r="K20" s="62">
        <f>MIN($K$4*F20*24,$K$4*8)</f>
        <v>8080</v>
      </c>
      <c r="L20" s="61"/>
    </row>
    <row r="21" spans="1:12" s="11" customFormat="1" ht="18" customHeight="1">
      <c r="A21" s="327">
        <v>45843</v>
      </c>
      <c r="B21" s="328">
        <v>0.41666666666666669</v>
      </c>
      <c r="C21" s="328">
        <v>0.5</v>
      </c>
      <c r="D21" s="328"/>
      <c r="E21" s="328"/>
      <c r="F21" s="85">
        <f t="shared" si="5"/>
        <v>8.3333333333333315E-2</v>
      </c>
      <c r="G21" s="329" t="s">
        <v>268</v>
      </c>
      <c r="H21" s="329"/>
      <c r="I21" s="329"/>
      <c r="J21" s="54"/>
      <c r="K21" s="62">
        <f t="shared" ref="K21:K82" si="6">MIN($K$4*F21*24,$K$4*8)</f>
        <v>2019.9999999999995</v>
      </c>
      <c r="L21" s="61"/>
    </row>
    <row r="22" spans="1:12" s="11" customFormat="1" ht="18" customHeight="1">
      <c r="A22" s="82"/>
      <c r="B22" s="83"/>
      <c r="C22" s="83"/>
      <c r="D22" s="83"/>
      <c r="E22" s="83"/>
      <c r="F22" s="85">
        <f t="shared" si="5"/>
        <v>0</v>
      </c>
      <c r="G22" s="315"/>
      <c r="H22" s="315"/>
      <c r="I22" s="315"/>
      <c r="J22" s="54"/>
      <c r="K22" s="62">
        <f t="shared" si="6"/>
        <v>0</v>
      </c>
      <c r="L22" s="61"/>
    </row>
    <row r="23" spans="1:12" s="11" customFormat="1" ht="18" customHeight="1">
      <c r="A23" s="82"/>
      <c r="B23" s="83"/>
      <c r="C23" s="83"/>
      <c r="D23" s="83"/>
      <c r="E23" s="83"/>
      <c r="F23" s="85">
        <f t="shared" si="5"/>
        <v>0</v>
      </c>
      <c r="G23" s="315"/>
      <c r="H23" s="315"/>
      <c r="I23" s="315"/>
      <c r="J23" s="145"/>
      <c r="K23" s="62">
        <f t="shared" si="6"/>
        <v>0</v>
      </c>
    </row>
    <row r="24" spans="1:12" s="11" customFormat="1" ht="18" customHeight="1">
      <c r="A24" s="82"/>
      <c r="B24" s="83"/>
      <c r="C24" s="83"/>
      <c r="D24" s="83"/>
      <c r="E24" s="83"/>
      <c r="F24" s="85">
        <f t="shared" si="5"/>
        <v>0</v>
      </c>
      <c r="G24" s="315"/>
      <c r="H24" s="315"/>
      <c r="I24" s="315"/>
      <c r="J24" s="56"/>
      <c r="K24" s="62">
        <f t="shared" si="6"/>
        <v>0</v>
      </c>
    </row>
    <row r="25" spans="1:12" s="11" customFormat="1" ht="18" customHeight="1">
      <c r="A25" s="82"/>
      <c r="B25" s="83"/>
      <c r="C25" s="83"/>
      <c r="D25" s="83"/>
      <c r="E25" s="83"/>
      <c r="F25" s="85">
        <f t="shared" si="5"/>
        <v>0</v>
      </c>
      <c r="G25" s="315"/>
      <c r="H25" s="315"/>
      <c r="I25" s="315"/>
      <c r="J25" s="56"/>
      <c r="K25" s="62">
        <f t="shared" si="6"/>
        <v>0</v>
      </c>
    </row>
    <row r="26" spans="1:12" ht="18" customHeight="1">
      <c r="A26" s="82"/>
      <c r="B26" s="83"/>
      <c r="C26" s="83"/>
      <c r="D26" s="83"/>
      <c r="E26" s="83"/>
      <c r="F26" s="85">
        <f t="shared" si="5"/>
        <v>0</v>
      </c>
      <c r="G26" s="315"/>
      <c r="H26" s="315"/>
      <c r="I26" s="315"/>
      <c r="J26" s="28"/>
      <c r="K26" s="62">
        <f t="shared" si="6"/>
        <v>0</v>
      </c>
    </row>
    <row r="27" spans="1:12" ht="18" customHeight="1">
      <c r="A27" s="82"/>
      <c r="B27" s="83"/>
      <c r="C27" s="83"/>
      <c r="D27" s="83"/>
      <c r="E27" s="83"/>
      <c r="F27" s="85">
        <f t="shared" si="5"/>
        <v>0</v>
      </c>
      <c r="G27" s="315"/>
      <c r="H27" s="315"/>
      <c r="I27" s="315"/>
      <c r="J27" s="28"/>
      <c r="K27" s="62">
        <f t="shared" si="6"/>
        <v>0</v>
      </c>
    </row>
    <row r="28" spans="1:12" ht="18" customHeight="1">
      <c r="A28" s="82"/>
      <c r="B28" s="83"/>
      <c r="C28" s="83"/>
      <c r="D28" s="83"/>
      <c r="E28" s="83"/>
      <c r="F28" s="85">
        <f t="shared" si="5"/>
        <v>0</v>
      </c>
      <c r="G28" s="315"/>
      <c r="H28" s="315"/>
      <c r="I28" s="315"/>
      <c r="J28" s="28"/>
      <c r="K28" s="62">
        <f t="shared" si="6"/>
        <v>0</v>
      </c>
    </row>
    <row r="29" spans="1:12" ht="18" customHeight="1">
      <c r="A29" s="82"/>
      <c r="B29" s="83"/>
      <c r="C29" s="83"/>
      <c r="D29" s="83"/>
      <c r="E29" s="83"/>
      <c r="F29" s="85">
        <f t="shared" si="5"/>
        <v>0</v>
      </c>
      <c r="G29" s="315"/>
      <c r="H29" s="315"/>
      <c r="I29" s="315"/>
      <c r="J29" s="28"/>
      <c r="K29" s="62">
        <f t="shared" si="6"/>
        <v>0</v>
      </c>
    </row>
    <row r="30" spans="1:12" ht="18" customHeight="1">
      <c r="A30" s="82"/>
      <c r="B30" s="83"/>
      <c r="C30" s="83"/>
      <c r="D30" s="83"/>
      <c r="E30" s="83"/>
      <c r="F30" s="85">
        <f t="shared" si="5"/>
        <v>0</v>
      </c>
      <c r="G30" s="315"/>
      <c r="H30" s="315"/>
      <c r="I30" s="315"/>
      <c r="J30" s="28"/>
      <c r="K30" s="62">
        <f t="shared" si="6"/>
        <v>0</v>
      </c>
    </row>
    <row r="31" spans="1:12" ht="18" customHeight="1">
      <c r="A31" s="82"/>
      <c r="B31" s="83"/>
      <c r="C31" s="83"/>
      <c r="D31" s="83"/>
      <c r="E31" s="83"/>
      <c r="F31" s="85">
        <f t="shared" si="5"/>
        <v>0</v>
      </c>
      <c r="G31" s="315"/>
      <c r="H31" s="315"/>
      <c r="I31" s="315"/>
      <c r="J31" s="28"/>
      <c r="K31" s="62">
        <f t="shared" si="6"/>
        <v>0</v>
      </c>
    </row>
    <row r="32" spans="1:12" ht="18" customHeight="1">
      <c r="A32" s="82"/>
      <c r="B32" s="83"/>
      <c r="C32" s="83"/>
      <c r="D32" s="83"/>
      <c r="E32" s="83"/>
      <c r="F32" s="85">
        <f t="shared" si="5"/>
        <v>0</v>
      </c>
      <c r="G32" s="315"/>
      <c r="H32" s="315"/>
      <c r="I32" s="315"/>
      <c r="J32" s="28"/>
      <c r="K32" s="62">
        <f t="shared" si="6"/>
        <v>0</v>
      </c>
    </row>
    <row r="33" spans="1:12" ht="18" customHeight="1">
      <c r="A33" s="82"/>
      <c r="B33" s="83"/>
      <c r="C33" s="83"/>
      <c r="D33" s="83"/>
      <c r="E33" s="83"/>
      <c r="F33" s="85">
        <f t="shared" si="5"/>
        <v>0</v>
      </c>
      <c r="G33" s="315"/>
      <c r="H33" s="315"/>
      <c r="I33" s="315"/>
      <c r="J33" s="28"/>
      <c r="K33" s="62">
        <f t="shared" si="6"/>
        <v>0</v>
      </c>
    </row>
    <row r="34" spans="1:12" ht="18" customHeight="1">
      <c r="A34" s="82"/>
      <c r="B34" s="83"/>
      <c r="C34" s="83"/>
      <c r="D34" s="83"/>
      <c r="E34" s="83"/>
      <c r="F34" s="85">
        <f t="shared" si="5"/>
        <v>0</v>
      </c>
      <c r="G34" s="315"/>
      <c r="H34" s="315"/>
      <c r="I34" s="315"/>
      <c r="J34" s="28"/>
      <c r="K34" s="62">
        <f t="shared" si="6"/>
        <v>0</v>
      </c>
    </row>
    <row r="35" spans="1:12" s="11" customFormat="1" ht="18" customHeight="1">
      <c r="A35" s="82"/>
      <c r="B35" s="83"/>
      <c r="C35" s="83"/>
      <c r="D35" s="83"/>
      <c r="E35" s="83"/>
      <c r="F35" s="85">
        <f t="shared" ref="F35:F47" si="7">C35-B35-(E35-D35)</f>
        <v>0</v>
      </c>
      <c r="G35" s="315"/>
      <c r="H35" s="315"/>
      <c r="I35" s="315"/>
      <c r="J35" s="54"/>
      <c r="K35" s="62">
        <f t="shared" si="6"/>
        <v>0</v>
      </c>
      <c r="L35" s="61"/>
    </row>
    <row r="36" spans="1:12" s="11" customFormat="1" ht="18" customHeight="1">
      <c r="A36" s="82"/>
      <c r="B36" s="83"/>
      <c r="C36" s="83"/>
      <c r="D36" s="83"/>
      <c r="E36" s="83"/>
      <c r="F36" s="85">
        <f t="shared" si="7"/>
        <v>0</v>
      </c>
      <c r="G36" s="315"/>
      <c r="H36" s="315"/>
      <c r="I36" s="315"/>
      <c r="J36" s="145"/>
      <c r="K36" s="62">
        <f t="shared" si="6"/>
        <v>0</v>
      </c>
    </row>
    <row r="37" spans="1:12" s="11" customFormat="1" ht="18" customHeight="1">
      <c r="A37" s="82"/>
      <c r="B37" s="83"/>
      <c r="C37" s="83"/>
      <c r="D37" s="83"/>
      <c r="E37" s="83"/>
      <c r="F37" s="85">
        <f t="shared" si="7"/>
        <v>0</v>
      </c>
      <c r="G37" s="315"/>
      <c r="H37" s="315"/>
      <c r="I37" s="315"/>
      <c r="J37" s="56"/>
      <c r="K37" s="62">
        <f t="shared" si="6"/>
        <v>0</v>
      </c>
    </row>
    <row r="38" spans="1:12" s="11" customFormat="1" ht="18" customHeight="1">
      <c r="A38" s="82"/>
      <c r="B38" s="83"/>
      <c r="C38" s="83"/>
      <c r="D38" s="83"/>
      <c r="E38" s="83"/>
      <c r="F38" s="85">
        <f t="shared" si="7"/>
        <v>0</v>
      </c>
      <c r="G38" s="315"/>
      <c r="H38" s="315"/>
      <c r="I38" s="315"/>
      <c r="J38" s="56"/>
      <c r="K38" s="62">
        <f t="shared" si="6"/>
        <v>0</v>
      </c>
    </row>
    <row r="39" spans="1:12" ht="18" customHeight="1">
      <c r="A39" s="82"/>
      <c r="B39" s="83"/>
      <c r="C39" s="83"/>
      <c r="D39" s="83"/>
      <c r="E39" s="83"/>
      <c r="F39" s="85">
        <f t="shared" si="7"/>
        <v>0</v>
      </c>
      <c r="G39" s="315"/>
      <c r="H39" s="315"/>
      <c r="I39" s="315"/>
      <c r="J39" s="28"/>
      <c r="K39" s="62">
        <f t="shared" si="6"/>
        <v>0</v>
      </c>
    </row>
    <row r="40" spans="1:12" ht="18" customHeight="1">
      <c r="A40" s="82"/>
      <c r="B40" s="83"/>
      <c r="C40" s="83"/>
      <c r="D40" s="83"/>
      <c r="E40" s="83"/>
      <c r="F40" s="85">
        <f t="shared" si="7"/>
        <v>0</v>
      </c>
      <c r="G40" s="315"/>
      <c r="H40" s="315"/>
      <c r="I40" s="315"/>
      <c r="J40" s="28"/>
      <c r="K40" s="62">
        <f t="shared" si="6"/>
        <v>0</v>
      </c>
    </row>
    <row r="41" spans="1:12" ht="18" customHeight="1">
      <c r="A41" s="82"/>
      <c r="B41" s="83"/>
      <c r="C41" s="83"/>
      <c r="D41" s="83"/>
      <c r="E41" s="83"/>
      <c r="F41" s="85">
        <f t="shared" si="7"/>
        <v>0</v>
      </c>
      <c r="G41" s="315"/>
      <c r="H41" s="315"/>
      <c r="I41" s="315"/>
      <c r="J41" s="28"/>
      <c r="K41" s="62">
        <f t="shared" si="6"/>
        <v>0</v>
      </c>
    </row>
    <row r="42" spans="1:12" ht="18" customHeight="1">
      <c r="A42" s="82"/>
      <c r="B42" s="83"/>
      <c r="C42" s="83"/>
      <c r="D42" s="83"/>
      <c r="E42" s="83"/>
      <c r="F42" s="85">
        <f t="shared" si="7"/>
        <v>0</v>
      </c>
      <c r="G42" s="315"/>
      <c r="H42" s="315"/>
      <c r="I42" s="315"/>
      <c r="J42" s="28"/>
      <c r="K42" s="62">
        <f t="shared" si="6"/>
        <v>0</v>
      </c>
    </row>
    <row r="43" spans="1:12" ht="18" customHeight="1">
      <c r="A43" s="82"/>
      <c r="B43" s="83"/>
      <c r="C43" s="83"/>
      <c r="D43" s="83"/>
      <c r="E43" s="83"/>
      <c r="F43" s="85">
        <f t="shared" si="7"/>
        <v>0</v>
      </c>
      <c r="G43" s="315"/>
      <c r="H43" s="315"/>
      <c r="I43" s="315"/>
      <c r="J43" s="28"/>
      <c r="K43" s="62">
        <f t="shared" si="6"/>
        <v>0</v>
      </c>
    </row>
    <row r="44" spans="1:12" ht="18" customHeight="1">
      <c r="A44" s="82"/>
      <c r="B44" s="83"/>
      <c r="C44" s="83"/>
      <c r="D44" s="83"/>
      <c r="E44" s="83"/>
      <c r="F44" s="85">
        <f t="shared" si="7"/>
        <v>0</v>
      </c>
      <c r="G44" s="315"/>
      <c r="H44" s="315"/>
      <c r="I44" s="315"/>
      <c r="J44" s="28"/>
      <c r="K44" s="62">
        <f t="shared" si="6"/>
        <v>0</v>
      </c>
    </row>
    <row r="45" spans="1:12" ht="18" customHeight="1">
      <c r="A45" s="82"/>
      <c r="B45" s="83"/>
      <c r="C45" s="83"/>
      <c r="D45" s="83"/>
      <c r="E45" s="83"/>
      <c r="F45" s="85">
        <f t="shared" si="7"/>
        <v>0</v>
      </c>
      <c r="G45" s="315"/>
      <c r="H45" s="315"/>
      <c r="I45" s="315"/>
      <c r="J45" s="28"/>
      <c r="K45" s="62">
        <f t="shared" si="6"/>
        <v>0</v>
      </c>
    </row>
    <row r="46" spans="1:12" ht="18" customHeight="1">
      <c r="A46" s="82"/>
      <c r="B46" s="83"/>
      <c r="C46" s="83"/>
      <c r="D46" s="83"/>
      <c r="E46" s="83"/>
      <c r="F46" s="85">
        <f t="shared" si="7"/>
        <v>0</v>
      </c>
      <c r="G46" s="315"/>
      <c r="H46" s="315"/>
      <c r="I46" s="315"/>
      <c r="J46" s="28"/>
      <c r="K46" s="62">
        <f t="shared" si="6"/>
        <v>0</v>
      </c>
    </row>
    <row r="47" spans="1:12" ht="18" customHeight="1">
      <c r="A47" s="82"/>
      <c r="B47" s="83"/>
      <c r="C47" s="83"/>
      <c r="D47" s="83"/>
      <c r="E47" s="83"/>
      <c r="F47" s="85">
        <f t="shared" si="7"/>
        <v>0</v>
      </c>
      <c r="G47" s="315"/>
      <c r="H47" s="315"/>
      <c r="I47" s="315"/>
      <c r="J47" s="28"/>
      <c r="K47" s="62">
        <f t="shared" si="6"/>
        <v>0</v>
      </c>
    </row>
    <row r="48" spans="1:12" ht="18" customHeight="1">
      <c r="A48" s="82"/>
      <c r="B48" s="83"/>
      <c r="C48" s="83"/>
      <c r="D48" s="83"/>
      <c r="E48" s="83"/>
      <c r="F48" s="85">
        <f t="shared" si="5"/>
        <v>0</v>
      </c>
      <c r="G48" s="315"/>
      <c r="H48" s="315"/>
      <c r="I48" s="315"/>
      <c r="J48" s="28"/>
      <c r="K48" s="62">
        <f t="shared" si="6"/>
        <v>0</v>
      </c>
    </row>
    <row r="49" spans="1:11" ht="18" customHeight="1">
      <c r="A49" s="82"/>
      <c r="B49" s="83"/>
      <c r="C49" s="83"/>
      <c r="D49" s="83"/>
      <c r="E49" s="83"/>
      <c r="F49" s="85">
        <f t="shared" si="5"/>
        <v>0</v>
      </c>
      <c r="G49" s="315"/>
      <c r="H49" s="315"/>
      <c r="I49" s="315"/>
      <c r="J49" s="28"/>
      <c r="K49" s="62">
        <f t="shared" si="6"/>
        <v>0</v>
      </c>
    </row>
    <row r="50" spans="1:11" ht="18" customHeight="1">
      <c r="A50" s="82"/>
      <c r="B50" s="83"/>
      <c r="C50" s="83"/>
      <c r="D50" s="83"/>
      <c r="E50" s="83"/>
      <c r="F50" s="85">
        <f t="shared" si="5"/>
        <v>0</v>
      </c>
      <c r="G50" s="315"/>
      <c r="H50" s="315"/>
      <c r="I50" s="315"/>
      <c r="J50" s="28"/>
      <c r="K50" s="62">
        <f t="shared" si="6"/>
        <v>0</v>
      </c>
    </row>
    <row r="51" spans="1:11" ht="18" customHeight="1">
      <c r="A51" s="82"/>
      <c r="B51" s="83"/>
      <c r="C51" s="83"/>
      <c r="D51" s="83"/>
      <c r="E51" s="83"/>
      <c r="F51" s="85">
        <f t="shared" si="5"/>
        <v>0</v>
      </c>
      <c r="G51" s="315"/>
      <c r="H51" s="315"/>
      <c r="I51" s="315"/>
      <c r="J51" s="28"/>
      <c r="K51" s="62">
        <f t="shared" si="6"/>
        <v>0</v>
      </c>
    </row>
    <row r="52" spans="1:11" ht="18" customHeight="1">
      <c r="A52" s="82"/>
      <c r="B52" s="83"/>
      <c r="C52" s="83"/>
      <c r="D52" s="83"/>
      <c r="E52" s="83"/>
      <c r="F52" s="85">
        <f t="shared" si="5"/>
        <v>0</v>
      </c>
      <c r="G52" s="315"/>
      <c r="H52" s="315"/>
      <c r="I52" s="315"/>
      <c r="J52" s="28"/>
      <c r="K52" s="62">
        <f t="shared" si="6"/>
        <v>0</v>
      </c>
    </row>
    <row r="53" spans="1:11" ht="18" customHeight="1">
      <c r="A53" s="82"/>
      <c r="B53" s="83"/>
      <c r="C53" s="83"/>
      <c r="D53" s="83"/>
      <c r="E53" s="83"/>
      <c r="F53" s="85">
        <f t="shared" si="5"/>
        <v>0</v>
      </c>
      <c r="G53" s="315"/>
      <c r="H53" s="315"/>
      <c r="I53" s="315"/>
      <c r="J53" s="28"/>
      <c r="K53" s="62">
        <f t="shared" si="6"/>
        <v>0</v>
      </c>
    </row>
    <row r="54" spans="1:11" ht="18" customHeight="1">
      <c r="A54" s="82"/>
      <c r="B54" s="83"/>
      <c r="C54" s="83"/>
      <c r="D54" s="83"/>
      <c r="E54" s="83"/>
      <c r="F54" s="85">
        <f t="shared" si="5"/>
        <v>0</v>
      </c>
      <c r="G54" s="315"/>
      <c r="H54" s="315"/>
      <c r="I54" s="315"/>
      <c r="J54" s="28"/>
      <c r="K54" s="62">
        <f t="shared" si="6"/>
        <v>0</v>
      </c>
    </row>
    <row r="55" spans="1:11" ht="18" customHeight="1">
      <c r="A55" s="82"/>
      <c r="B55" s="83"/>
      <c r="C55" s="83"/>
      <c r="D55" s="83"/>
      <c r="E55" s="83"/>
      <c r="F55" s="85">
        <f t="shared" si="5"/>
        <v>0</v>
      </c>
      <c r="G55" s="315"/>
      <c r="H55" s="315"/>
      <c r="I55" s="315"/>
      <c r="J55" s="28"/>
      <c r="K55" s="62">
        <f t="shared" si="6"/>
        <v>0</v>
      </c>
    </row>
    <row r="56" spans="1:11" ht="18" customHeight="1">
      <c r="A56" s="82"/>
      <c r="B56" s="83"/>
      <c r="C56" s="83"/>
      <c r="D56" s="83"/>
      <c r="E56" s="83"/>
      <c r="F56" s="85">
        <f t="shared" si="5"/>
        <v>0</v>
      </c>
      <c r="G56" s="315"/>
      <c r="H56" s="315"/>
      <c r="I56" s="315"/>
      <c r="J56" s="28"/>
      <c r="K56" s="62">
        <f t="shared" si="6"/>
        <v>0</v>
      </c>
    </row>
    <row r="57" spans="1:11" ht="18" customHeight="1">
      <c r="A57" s="82"/>
      <c r="B57" s="83"/>
      <c r="C57" s="83"/>
      <c r="D57" s="83"/>
      <c r="E57" s="83"/>
      <c r="F57" s="85">
        <f t="shared" si="5"/>
        <v>0</v>
      </c>
      <c r="G57" s="315"/>
      <c r="H57" s="315"/>
      <c r="I57" s="315"/>
      <c r="J57" s="28"/>
      <c r="K57" s="62">
        <f t="shared" si="6"/>
        <v>0</v>
      </c>
    </row>
    <row r="58" spans="1:11" ht="18" customHeight="1">
      <c r="A58" s="82"/>
      <c r="B58" s="83"/>
      <c r="C58" s="83"/>
      <c r="D58" s="83"/>
      <c r="E58" s="83"/>
      <c r="F58" s="85">
        <f t="shared" si="5"/>
        <v>0</v>
      </c>
      <c r="G58" s="315"/>
      <c r="H58" s="315"/>
      <c r="I58" s="315"/>
      <c r="J58" s="28"/>
      <c r="K58" s="62">
        <f t="shared" si="6"/>
        <v>0</v>
      </c>
    </row>
    <row r="59" spans="1:11" ht="18" customHeight="1">
      <c r="A59" s="82"/>
      <c r="B59" s="83"/>
      <c r="C59" s="83"/>
      <c r="D59" s="83"/>
      <c r="E59" s="83"/>
      <c r="F59" s="85">
        <f t="shared" si="5"/>
        <v>0</v>
      </c>
      <c r="G59" s="315"/>
      <c r="H59" s="315"/>
      <c r="I59" s="315"/>
      <c r="J59" s="28"/>
      <c r="K59" s="62">
        <f t="shared" si="6"/>
        <v>0</v>
      </c>
    </row>
    <row r="60" spans="1:11" ht="18" customHeight="1">
      <c r="A60" s="82"/>
      <c r="B60" s="83"/>
      <c r="C60" s="83"/>
      <c r="D60" s="83"/>
      <c r="E60" s="83"/>
      <c r="F60" s="85">
        <f t="shared" si="5"/>
        <v>0</v>
      </c>
      <c r="G60" s="315"/>
      <c r="H60" s="315"/>
      <c r="I60" s="315"/>
      <c r="J60" s="28"/>
      <c r="K60" s="62">
        <f t="shared" si="6"/>
        <v>0</v>
      </c>
    </row>
    <row r="61" spans="1:11" ht="18" customHeight="1">
      <c r="A61" s="82"/>
      <c r="B61" s="83"/>
      <c r="C61" s="83"/>
      <c r="D61" s="83"/>
      <c r="E61" s="83"/>
      <c r="F61" s="85">
        <f t="shared" si="5"/>
        <v>0</v>
      </c>
      <c r="G61" s="315"/>
      <c r="H61" s="315"/>
      <c r="I61" s="315"/>
      <c r="J61" s="28"/>
      <c r="K61" s="62">
        <f t="shared" si="6"/>
        <v>0</v>
      </c>
    </row>
    <row r="62" spans="1:11" ht="18" customHeight="1">
      <c r="A62" s="82"/>
      <c r="B62" s="83"/>
      <c r="C62" s="83"/>
      <c r="D62" s="83"/>
      <c r="E62" s="83"/>
      <c r="F62" s="85">
        <f t="shared" si="5"/>
        <v>0</v>
      </c>
      <c r="G62" s="315"/>
      <c r="H62" s="315"/>
      <c r="I62" s="315"/>
      <c r="J62" s="28"/>
      <c r="K62" s="62">
        <f t="shared" si="6"/>
        <v>0</v>
      </c>
    </row>
    <row r="63" spans="1:11" ht="18" customHeight="1">
      <c r="A63" s="82"/>
      <c r="B63" s="83"/>
      <c r="C63" s="83"/>
      <c r="D63" s="83"/>
      <c r="E63" s="83"/>
      <c r="F63" s="85">
        <f t="shared" si="5"/>
        <v>0</v>
      </c>
      <c r="G63" s="315"/>
      <c r="H63" s="315"/>
      <c r="I63" s="315"/>
      <c r="J63" s="28"/>
      <c r="K63" s="62">
        <f t="shared" si="6"/>
        <v>0</v>
      </c>
    </row>
    <row r="64" spans="1:11" ht="18" customHeight="1">
      <c r="A64" s="82"/>
      <c r="B64" s="83"/>
      <c r="C64" s="83"/>
      <c r="D64" s="83"/>
      <c r="E64" s="83"/>
      <c r="F64" s="85">
        <f t="shared" si="5"/>
        <v>0</v>
      </c>
      <c r="G64" s="315"/>
      <c r="H64" s="315"/>
      <c r="I64" s="315"/>
      <c r="J64" s="28"/>
      <c r="K64" s="62">
        <f t="shared" si="6"/>
        <v>0</v>
      </c>
    </row>
    <row r="65" spans="1:11" ht="18" customHeight="1">
      <c r="A65" s="82"/>
      <c r="B65" s="83"/>
      <c r="C65" s="83"/>
      <c r="D65" s="83"/>
      <c r="E65" s="83"/>
      <c r="F65" s="85">
        <f t="shared" si="5"/>
        <v>0</v>
      </c>
      <c r="G65" s="315"/>
      <c r="H65" s="315"/>
      <c r="I65" s="315"/>
      <c r="J65" s="28"/>
      <c r="K65" s="62">
        <f t="shared" si="6"/>
        <v>0</v>
      </c>
    </row>
    <row r="66" spans="1:11" ht="18" customHeight="1">
      <c r="A66" s="82"/>
      <c r="B66" s="83"/>
      <c r="C66" s="83"/>
      <c r="D66" s="83"/>
      <c r="E66" s="83"/>
      <c r="F66" s="85">
        <f t="shared" si="5"/>
        <v>0</v>
      </c>
      <c r="G66" s="315"/>
      <c r="H66" s="315"/>
      <c r="I66" s="315"/>
      <c r="J66" s="28"/>
      <c r="K66" s="62">
        <f t="shared" si="6"/>
        <v>0</v>
      </c>
    </row>
    <row r="67" spans="1:11" ht="18" customHeight="1">
      <c r="A67" s="82"/>
      <c r="B67" s="83"/>
      <c r="C67" s="83"/>
      <c r="D67" s="83"/>
      <c r="E67" s="83"/>
      <c r="F67" s="85">
        <f t="shared" si="5"/>
        <v>0</v>
      </c>
      <c r="G67" s="315"/>
      <c r="H67" s="315"/>
      <c r="I67" s="315"/>
      <c r="J67" s="28"/>
      <c r="K67" s="62">
        <f t="shared" si="6"/>
        <v>0</v>
      </c>
    </row>
    <row r="68" spans="1:11" ht="18" customHeight="1">
      <c r="A68" s="82"/>
      <c r="B68" s="83"/>
      <c r="C68" s="83"/>
      <c r="D68" s="83"/>
      <c r="E68" s="83"/>
      <c r="F68" s="85">
        <f t="shared" si="5"/>
        <v>0</v>
      </c>
      <c r="G68" s="315"/>
      <c r="H68" s="315"/>
      <c r="I68" s="315"/>
      <c r="J68" s="28"/>
      <c r="K68" s="62">
        <f t="shared" si="6"/>
        <v>0</v>
      </c>
    </row>
    <row r="69" spans="1:11" ht="18" customHeight="1">
      <c r="A69" s="82"/>
      <c r="B69" s="83"/>
      <c r="C69" s="83"/>
      <c r="D69" s="83"/>
      <c r="E69" s="83"/>
      <c r="F69" s="85">
        <f t="shared" si="5"/>
        <v>0</v>
      </c>
      <c r="G69" s="315"/>
      <c r="H69" s="315"/>
      <c r="I69" s="315"/>
      <c r="J69" s="28"/>
      <c r="K69" s="62">
        <f t="shared" si="6"/>
        <v>0</v>
      </c>
    </row>
    <row r="70" spans="1:11" ht="18" customHeight="1">
      <c r="A70" s="82"/>
      <c r="B70" s="83"/>
      <c r="C70" s="83"/>
      <c r="D70" s="83"/>
      <c r="E70" s="83"/>
      <c r="F70" s="85">
        <f t="shared" si="5"/>
        <v>0</v>
      </c>
      <c r="G70" s="315"/>
      <c r="H70" s="315"/>
      <c r="I70" s="315"/>
      <c r="J70" s="28"/>
      <c r="K70" s="62">
        <f t="shared" si="6"/>
        <v>0</v>
      </c>
    </row>
    <row r="71" spans="1:11" ht="18" customHeight="1">
      <c r="A71" s="82"/>
      <c r="B71" s="83"/>
      <c r="C71" s="83"/>
      <c r="D71" s="83"/>
      <c r="E71" s="83"/>
      <c r="F71" s="85">
        <f t="shared" si="5"/>
        <v>0</v>
      </c>
      <c r="G71" s="315"/>
      <c r="H71" s="315"/>
      <c r="I71" s="315"/>
      <c r="J71" s="28"/>
      <c r="K71" s="62">
        <f t="shared" si="6"/>
        <v>0</v>
      </c>
    </row>
    <row r="72" spans="1:11" ht="18" customHeight="1">
      <c r="A72" s="82"/>
      <c r="B72" s="83"/>
      <c r="C72" s="83"/>
      <c r="D72" s="83"/>
      <c r="E72" s="83"/>
      <c r="F72" s="85">
        <f t="shared" si="5"/>
        <v>0</v>
      </c>
      <c r="G72" s="315"/>
      <c r="H72" s="315"/>
      <c r="I72" s="315"/>
      <c r="J72" s="28"/>
      <c r="K72" s="62">
        <f t="shared" si="6"/>
        <v>0</v>
      </c>
    </row>
    <row r="73" spans="1:11" ht="18" customHeight="1">
      <c r="A73" s="82"/>
      <c r="B73" s="83"/>
      <c r="C73" s="83"/>
      <c r="D73" s="83"/>
      <c r="E73" s="83"/>
      <c r="F73" s="85">
        <f t="shared" si="5"/>
        <v>0</v>
      </c>
      <c r="G73" s="315"/>
      <c r="H73" s="315"/>
      <c r="I73" s="315"/>
      <c r="J73" s="28"/>
      <c r="K73" s="62">
        <f t="shared" si="6"/>
        <v>0</v>
      </c>
    </row>
    <row r="74" spans="1:11" ht="18" customHeight="1">
      <c r="A74" s="82"/>
      <c r="B74" s="83"/>
      <c r="C74" s="83"/>
      <c r="D74" s="83"/>
      <c r="E74" s="83"/>
      <c r="F74" s="85">
        <f t="shared" si="5"/>
        <v>0</v>
      </c>
      <c r="G74" s="315"/>
      <c r="H74" s="315"/>
      <c r="I74" s="315"/>
      <c r="J74" s="28"/>
      <c r="K74" s="62">
        <f t="shared" si="6"/>
        <v>0</v>
      </c>
    </row>
    <row r="75" spans="1:11" ht="18" customHeight="1">
      <c r="A75" s="82"/>
      <c r="B75" s="83"/>
      <c r="C75" s="83"/>
      <c r="D75" s="83"/>
      <c r="E75" s="83"/>
      <c r="F75" s="85">
        <f t="shared" si="5"/>
        <v>0</v>
      </c>
      <c r="G75" s="315"/>
      <c r="H75" s="315"/>
      <c r="I75" s="315"/>
      <c r="J75" s="28"/>
      <c r="K75" s="62">
        <f t="shared" si="6"/>
        <v>0</v>
      </c>
    </row>
    <row r="76" spans="1:11" ht="18" customHeight="1">
      <c r="A76" s="82"/>
      <c r="B76" s="83"/>
      <c r="C76" s="83"/>
      <c r="D76" s="83"/>
      <c r="E76" s="83"/>
      <c r="F76" s="85">
        <f t="shared" si="5"/>
        <v>0</v>
      </c>
      <c r="G76" s="315"/>
      <c r="H76" s="315"/>
      <c r="I76" s="315"/>
      <c r="J76" s="28"/>
      <c r="K76" s="62">
        <f t="shared" si="6"/>
        <v>0</v>
      </c>
    </row>
    <row r="77" spans="1:11" ht="18" customHeight="1">
      <c r="A77" s="82"/>
      <c r="B77" s="83"/>
      <c r="C77" s="83"/>
      <c r="D77" s="83"/>
      <c r="E77" s="83"/>
      <c r="F77" s="85">
        <f t="shared" si="5"/>
        <v>0</v>
      </c>
      <c r="G77" s="315"/>
      <c r="H77" s="315"/>
      <c r="I77" s="315"/>
      <c r="J77" s="28"/>
      <c r="K77" s="62">
        <f t="shared" si="6"/>
        <v>0</v>
      </c>
    </row>
    <row r="78" spans="1:11" ht="18" customHeight="1">
      <c r="A78" s="82"/>
      <c r="B78" s="83"/>
      <c r="C78" s="83"/>
      <c r="D78" s="83"/>
      <c r="E78" s="83"/>
      <c r="F78" s="85">
        <f t="shared" si="5"/>
        <v>0</v>
      </c>
      <c r="G78" s="315"/>
      <c r="H78" s="315"/>
      <c r="I78" s="315"/>
      <c r="J78" s="28"/>
      <c r="K78" s="62">
        <f t="shared" si="6"/>
        <v>0</v>
      </c>
    </row>
    <row r="79" spans="1:11" ht="18" customHeight="1">
      <c r="A79" s="82"/>
      <c r="B79" s="83"/>
      <c r="C79" s="83"/>
      <c r="D79" s="83"/>
      <c r="E79" s="83"/>
      <c r="F79" s="85">
        <f t="shared" si="5"/>
        <v>0</v>
      </c>
      <c r="G79" s="315"/>
      <c r="H79" s="315"/>
      <c r="I79" s="315"/>
      <c r="J79" s="28"/>
      <c r="K79" s="62">
        <f t="shared" si="6"/>
        <v>0</v>
      </c>
    </row>
    <row r="80" spans="1:11" ht="18" customHeight="1">
      <c r="A80" s="82"/>
      <c r="B80" s="83"/>
      <c r="C80" s="83"/>
      <c r="D80" s="83"/>
      <c r="E80" s="83"/>
      <c r="F80" s="85">
        <f t="shared" si="5"/>
        <v>0</v>
      </c>
      <c r="G80" s="315"/>
      <c r="H80" s="315"/>
      <c r="I80" s="315"/>
      <c r="J80" s="28"/>
      <c r="K80" s="62">
        <f t="shared" si="6"/>
        <v>0</v>
      </c>
    </row>
    <row r="81" spans="1:11" ht="18" customHeight="1">
      <c r="A81" s="82"/>
      <c r="B81" s="83"/>
      <c r="C81" s="83"/>
      <c r="D81" s="83"/>
      <c r="E81" s="83"/>
      <c r="F81" s="85">
        <f t="shared" si="5"/>
        <v>0</v>
      </c>
      <c r="G81" s="315"/>
      <c r="H81" s="315"/>
      <c r="I81" s="315"/>
      <c r="J81" s="28"/>
      <c r="K81" s="62">
        <f t="shared" si="6"/>
        <v>0</v>
      </c>
    </row>
    <row r="82" spans="1:11" ht="18" customHeight="1">
      <c r="A82" s="82"/>
      <c r="B82" s="83"/>
      <c r="C82" s="83"/>
      <c r="D82" s="83"/>
      <c r="E82" s="83"/>
      <c r="F82" s="85">
        <f t="shared" si="5"/>
        <v>0</v>
      </c>
      <c r="G82" s="315"/>
      <c r="H82" s="315"/>
      <c r="I82" s="315"/>
      <c r="J82" s="28"/>
      <c r="K82" s="62">
        <f t="shared" si="6"/>
        <v>0</v>
      </c>
    </row>
    <row r="83" spans="1:11" ht="18" customHeight="1">
      <c r="A83" s="82"/>
      <c r="B83" s="83"/>
      <c r="C83" s="83"/>
      <c r="D83" s="83"/>
      <c r="E83" s="83"/>
      <c r="F83" s="85">
        <f t="shared" si="5"/>
        <v>0</v>
      </c>
      <c r="G83" s="315"/>
      <c r="H83" s="315"/>
      <c r="I83" s="315"/>
      <c r="J83" s="28"/>
      <c r="K83" s="62">
        <f t="shared" ref="K83:K146" si="8">MIN($K$4*F83*24,$K$4*8)</f>
        <v>0</v>
      </c>
    </row>
    <row r="84" spans="1:11" ht="18" customHeight="1">
      <c r="A84" s="82"/>
      <c r="B84" s="83"/>
      <c r="C84" s="83"/>
      <c r="D84" s="83"/>
      <c r="E84" s="83"/>
      <c r="F84" s="85">
        <f t="shared" si="5"/>
        <v>0</v>
      </c>
      <c r="G84" s="315"/>
      <c r="H84" s="315"/>
      <c r="I84" s="315"/>
      <c r="J84" s="28"/>
      <c r="K84" s="62">
        <f t="shared" si="8"/>
        <v>0</v>
      </c>
    </row>
    <row r="85" spans="1:11" ht="18" customHeight="1">
      <c r="A85" s="82"/>
      <c r="B85" s="83"/>
      <c r="C85" s="83"/>
      <c r="D85" s="83"/>
      <c r="E85" s="83"/>
      <c r="F85" s="85">
        <f t="shared" si="5"/>
        <v>0</v>
      </c>
      <c r="G85" s="315"/>
      <c r="H85" s="315"/>
      <c r="I85" s="315"/>
      <c r="J85" s="28"/>
      <c r="K85" s="62">
        <f t="shared" si="8"/>
        <v>0</v>
      </c>
    </row>
    <row r="86" spans="1:11" ht="18" customHeight="1">
      <c r="A86" s="82"/>
      <c r="B86" s="83"/>
      <c r="C86" s="83"/>
      <c r="D86" s="83"/>
      <c r="E86" s="83"/>
      <c r="F86" s="85">
        <f t="shared" si="5"/>
        <v>0</v>
      </c>
      <c r="G86" s="315"/>
      <c r="H86" s="315"/>
      <c r="I86" s="315"/>
      <c r="J86" s="28"/>
      <c r="K86" s="62">
        <f t="shared" si="8"/>
        <v>0</v>
      </c>
    </row>
    <row r="87" spans="1:11" ht="18" customHeight="1">
      <c r="A87" s="82"/>
      <c r="B87" s="83"/>
      <c r="C87" s="83"/>
      <c r="D87" s="83"/>
      <c r="E87" s="83"/>
      <c r="F87" s="85">
        <f t="shared" si="5"/>
        <v>0</v>
      </c>
      <c r="G87" s="315"/>
      <c r="H87" s="315"/>
      <c r="I87" s="315"/>
      <c r="J87" s="28"/>
      <c r="K87" s="62">
        <f t="shared" si="8"/>
        <v>0</v>
      </c>
    </row>
    <row r="88" spans="1:11" ht="18" customHeight="1">
      <c r="A88" s="82"/>
      <c r="B88" s="83"/>
      <c r="C88" s="83"/>
      <c r="D88" s="83"/>
      <c r="E88" s="83"/>
      <c r="F88" s="85">
        <f t="shared" ref="F88:F151" si="9">C88-B88-(E88-D88)</f>
        <v>0</v>
      </c>
      <c r="G88" s="315"/>
      <c r="H88" s="315"/>
      <c r="I88" s="315"/>
      <c r="J88" s="28"/>
      <c r="K88" s="62">
        <f t="shared" si="8"/>
        <v>0</v>
      </c>
    </row>
    <row r="89" spans="1:11" ht="18" customHeight="1">
      <c r="A89" s="82"/>
      <c r="B89" s="83"/>
      <c r="C89" s="83"/>
      <c r="D89" s="83"/>
      <c r="E89" s="83"/>
      <c r="F89" s="85">
        <f t="shared" si="9"/>
        <v>0</v>
      </c>
      <c r="G89" s="315"/>
      <c r="H89" s="315"/>
      <c r="I89" s="315"/>
      <c r="J89" s="28"/>
      <c r="K89" s="62">
        <f t="shared" si="8"/>
        <v>0</v>
      </c>
    </row>
    <row r="90" spans="1:11" ht="18" customHeight="1">
      <c r="A90" s="82"/>
      <c r="B90" s="83"/>
      <c r="C90" s="83"/>
      <c r="D90" s="83"/>
      <c r="E90" s="83"/>
      <c r="F90" s="85">
        <f t="shared" si="9"/>
        <v>0</v>
      </c>
      <c r="G90" s="315"/>
      <c r="H90" s="315"/>
      <c r="I90" s="315"/>
      <c r="J90" s="28"/>
      <c r="K90" s="62">
        <f t="shared" si="8"/>
        <v>0</v>
      </c>
    </row>
    <row r="91" spans="1:11" ht="18" customHeight="1">
      <c r="A91" s="82"/>
      <c r="B91" s="83"/>
      <c r="C91" s="83"/>
      <c r="D91" s="83"/>
      <c r="E91" s="83"/>
      <c r="F91" s="85">
        <f t="shared" si="9"/>
        <v>0</v>
      </c>
      <c r="G91" s="315"/>
      <c r="H91" s="315"/>
      <c r="I91" s="315"/>
      <c r="J91" s="28"/>
      <c r="K91" s="62">
        <f t="shared" si="8"/>
        <v>0</v>
      </c>
    </row>
    <row r="92" spans="1:11" ht="18" customHeight="1">
      <c r="A92" s="82"/>
      <c r="B92" s="83"/>
      <c r="C92" s="83"/>
      <c r="D92" s="83"/>
      <c r="E92" s="83"/>
      <c r="F92" s="85">
        <f t="shared" si="9"/>
        <v>0</v>
      </c>
      <c r="G92" s="315"/>
      <c r="H92" s="315"/>
      <c r="I92" s="315"/>
      <c r="J92" s="28"/>
      <c r="K92" s="62">
        <f t="shared" si="8"/>
        <v>0</v>
      </c>
    </row>
    <row r="93" spans="1:11" ht="18" customHeight="1">
      <c r="A93" s="82"/>
      <c r="B93" s="83"/>
      <c r="C93" s="83"/>
      <c r="D93" s="83"/>
      <c r="E93" s="83"/>
      <c r="F93" s="85">
        <f t="shared" si="9"/>
        <v>0</v>
      </c>
      <c r="G93" s="315"/>
      <c r="H93" s="315"/>
      <c r="I93" s="315"/>
      <c r="J93" s="28"/>
      <c r="K93" s="62">
        <f t="shared" si="8"/>
        <v>0</v>
      </c>
    </row>
    <row r="94" spans="1:11" ht="18" customHeight="1">
      <c r="A94" s="82"/>
      <c r="B94" s="83"/>
      <c r="C94" s="83"/>
      <c r="D94" s="83"/>
      <c r="E94" s="83"/>
      <c r="F94" s="85">
        <f t="shared" si="9"/>
        <v>0</v>
      </c>
      <c r="G94" s="315"/>
      <c r="H94" s="315"/>
      <c r="I94" s="315"/>
      <c r="J94" s="28"/>
      <c r="K94" s="62">
        <f t="shared" si="8"/>
        <v>0</v>
      </c>
    </row>
    <row r="95" spans="1:11" ht="18" customHeight="1">
      <c r="A95" s="82"/>
      <c r="B95" s="83"/>
      <c r="C95" s="83"/>
      <c r="D95" s="83"/>
      <c r="E95" s="83"/>
      <c r="F95" s="85">
        <f t="shared" si="9"/>
        <v>0</v>
      </c>
      <c r="G95" s="315"/>
      <c r="H95" s="315"/>
      <c r="I95" s="315"/>
      <c r="J95" s="28"/>
      <c r="K95" s="62">
        <f t="shared" si="8"/>
        <v>0</v>
      </c>
    </row>
    <row r="96" spans="1:11" ht="18" customHeight="1">
      <c r="A96" s="82"/>
      <c r="B96" s="83"/>
      <c r="C96" s="83"/>
      <c r="D96" s="83"/>
      <c r="E96" s="83"/>
      <c r="F96" s="85">
        <f t="shared" si="9"/>
        <v>0</v>
      </c>
      <c r="G96" s="315"/>
      <c r="H96" s="315"/>
      <c r="I96" s="315"/>
      <c r="J96" s="28"/>
      <c r="K96" s="62">
        <f t="shared" si="8"/>
        <v>0</v>
      </c>
    </row>
    <row r="97" spans="1:11" ht="18" customHeight="1">
      <c r="A97" s="82"/>
      <c r="B97" s="83"/>
      <c r="C97" s="83"/>
      <c r="D97" s="83"/>
      <c r="E97" s="83"/>
      <c r="F97" s="85">
        <f t="shared" si="9"/>
        <v>0</v>
      </c>
      <c r="G97" s="315"/>
      <c r="H97" s="315"/>
      <c r="I97" s="315"/>
      <c r="J97" s="28"/>
      <c r="K97" s="62">
        <f t="shared" si="8"/>
        <v>0</v>
      </c>
    </row>
    <row r="98" spans="1:11" ht="18" customHeight="1">
      <c r="A98" s="82"/>
      <c r="B98" s="83"/>
      <c r="C98" s="83"/>
      <c r="D98" s="83"/>
      <c r="E98" s="83"/>
      <c r="F98" s="85">
        <f t="shared" si="9"/>
        <v>0</v>
      </c>
      <c r="G98" s="315"/>
      <c r="H98" s="315"/>
      <c r="I98" s="315"/>
      <c r="J98" s="28"/>
      <c r="K98" s="62">
        <f t="shared" si="8"/>
        <v>0</v>
      </c>
    </row>
    <row r="99" spans="1:11" ht="18" customHeight="1">
      <c r="A99" s="82"/>
      <c r="B99" s="83"/>
      <c r="C99" s="83"/>
      <c r="D99" s="83"/>
      <c r="E99" s="83"/>
      <c r="F99" s="85">
        <f t="shared" si="9"/>
        <v>0</v>
      </c>
      <c r="G99" s="315"/>
      <c r="H99" s="315"/>
      <c r="I99" s="315"/>
      <c r="J99" s="28"/>
      <c r="K99" s="62">
        <f t="shared" si="8"/>
        <v>0</v>
      </c>
    </row>
    <row r="100" spans="1:11" ht="18" customHeight="1">
      <c r="A100" s="82"/>
      <c r="B100" s="83"/>
      <c r="C100" s="83"/>
      <c r="D100" s="83"/>
      <c r="E100" s="83"/>
      <c r="F100" s="85">
        <f t="shared" si="9"/>
        <v>0</v>
      </c>
      <c r="G100" s="315"/>
      <c r="H100" s="315"/>
      <c r="I100" s="315"/>
      <c r="J100" s="28"/>
      <c r="K100" s="62">
        <f t="shared" si="8"/>
        <v>0</v>
      </c>
    </row>
    <row r="101" spans="1:11" ht="18" customHeight="1">
      <c r="A101" s="82"/>
      <c r="B101" s="83"/>
      <c r="C101" s="83"/>
      <c r="D101" s="83"/>
      <c r="E101" s="83"/>
      <c r="F101" s="85">
        <f t="shared" si="9"/>
        <v>0</v>
      </c>
      <c r="G101" s="315"/>
      <c r="H101" s="315"/>
      <c r="I101" s="315"/>
      <c r="J101" s="28"/>
      <c r="K101" s="62">
        <f t="shared" si="8"/>
        <v>0</v>
      </c>
    </row>
    <row r="102" spans="1:11" ht="18" customHeight="1">
      <c r="A102" s="82"/>
      <c r="B102" s="83"/>
      <c r="C102" s="83"/>
      <c r="D102" s="83"/>
      <c r="E102" s="83"/>
      <c r="F102" s="85">
        <f t="shared" si="9"/>
        <v>0</v>
      </c>
      <c r="G102" s="315"/>
      <c r="H102" s="315"/>
      <c r="I102" s="315"/>
      <c r="J102" s="28"/>
      <c r="K102" s="62">
        <f t="shared" si="8"/>
        <v>0</v>
      </c>
    </row>
    <row r="103" spans="1:11" ht="18" customHeight="1">
      <c r="A103" s="82"/>
      <c r="B103" s="83"/>
      <c r="C103" s="83"/>
      <c r="D103" s="83"/>
      <c r="E103" s="83"/>
      <c r="F103" s="85">
        <f t="shared" si="9"/>
        <v>0</v>
      </c>
      <c r="G103" s="315"/>
      <c r="H103" s="315"/>
      <c r="I103" s="315"/>
      <c r="J103" s="28"/>
      <c r="K103" s="62">
        <f t="shared" si="8"/>
        <v>0</v>
      </c>
    </row>
    <row r="104" spans="1:11" ht="18" customHeight="1">
      <c r="A104" s="82"/>
      <c r="B104" s="83"/>
      <c r="C104" s="83"/>
      <c r="D104" s="83"/>
      <c r="E104" s="83"/>
      <c r="F104" s="85">
        <f t="shared" si="9"/>
        <v>0</v>
      </c>
      <c r="G104" s="315"/>
      <c r="H104" s="315"/>
      <c r="I104" s="315"/>
      <c r="J104" s="28"/>
      <c r="K104" s="62">
        <f t="shared" si="8"/>
        <v>0</v>
      </c>
    </row>
    <row r="105" spans="1:11" ht="18" customHeight="1">
      <c r="A105" s="82"/>
      <c r="B105" s="83"/>
      <c r="C105" s="83"/>
      <c r="D105" s="83"/>
      <c r="E105" s="83"/>
      <c r="F105" s="85">
        <f t="shared" si="9"/>
        <v>0</v>
      </c>
      <c r="G105" s="315"/>
      <c r="H105" s="315"/>
      <c r="I105" s="315"/>
      <c r="J105" s="28"/>
      <c r="K105" s="62">
        <f t="shared" si="8"/>
        <v>0</v>
      </c>
    </row>
    <row r="106" spans="1:11" ht="18" customHeight="1">
      <c r="A106" s="82"/>
      <c r="B106" s="83"/>
      <c r="C106" s="83"/>
      <c r="D106" s="83"/>
      <c r="E106" s="83"/>
      <c r="F106" s="85">
        <f t="shared" si="9"/>
        <v>0</v>
      </c>
      <c r="G106" s="315"/>
      <c r="H106" s="315"/>
      <c r="I106" s="315"/>
      <c r="J106" s="28"/>
      <c r="K106" s="62">
        <f t="shared" si="8"/>
        <v>0</v>
      </c>
    </row>
    <row r="107" spans="1:11" ht="18" customHeight="1">
      <c r="A107" s="82"/>
      <c r="B107" s="83"/>
      <c r="C107" s="83"/>
      <c r="D107" s="83"/>
      <c r="E107" s="83"/>
      <c r="F107" s="85">
        <f t="shared" si="9"/>
        <v>0</v>
      </c>
      <c r="G107" s="315"/>
      <c r="H107" s="315"/>
      <c r="I107" s="315"/>
      <c r="J107" s="28"/>
      <c r="K107" s="62">
        <f t="shared" si="8"/>
        <v>0</v>
      </c>
    </row>
    <row r="108" spans="1:11" ht="18" customHeight="1">
      <c r="A108" s="82"/>
      <c r="B108" s="83"/>
      <c r="C108" s="83"/>
      <c r="D108" s="83"/>
      <c r="E108" s="83"/>
      <c r="F108" s="85">
        <f t="shared" si="9"/>
        <v>0</v>
      </c>
      <c r="G108" s="315"/>
      <c r="H108" s="315"/>
      <c r="I108" s="315"/>
      <c r="J108" s="28"/>
      <c r="K108" s="62">
        <f t="shared" si="8"/>
        <v>0</v>
      </c>
    </row>
    <row r="109" spans="1:11" ht="18" customHeight="1">
      <c r="A109" s="82"/>
      <c r="B109" s="83"/>
      <c r="C109" s="83"/>
      <c r="D109" s="83"/>
      <c r="E109" s="83"/>
      <c r="F109" s="85">
        <f t="shared" si="9"/>
        <v>0</v>
      </c>
      <c r="G109" s="315"/>
      <c r="H109" s="315"/>
      <c r="I109" s="315"/>
      <c r="J109" s="28"/>
      <c r="K109" s="62">
        <f t="shared" si="8"/>
        <v>0</v>
      </c>
    </row>
    <row r="110" spans="1:11" ht="18" customHeight="1">
      <c r="A110" s="82"/>
      <c r="B110" s="83"/>
      <c r="C110" s="83"/>
      <c r="D110" s="83"/>
      <c r="E110" s="83"/>
      <c r="F110" s="85">
        <f t="shared" si="9"/>
        <v>0</v>
      </c>
      <c r="G110" s="315"/>
      <c r="H110" s="315"/>
      <c r="I110" s="315"/>
      <c r="J110" s="28"/>
      <c r="K110" s="62">
        <f t="shared" si="8"/>
        <v>0</v>
      </c>
    </row>
    <row r="111" spans="1:11" ht="18" customHeight="1">
      <c r="A111" s="82"/>
      <c r="B111" s="83"/>
      <c r="C111" s="83"/>
      <c r="D111" s="83"/>
      <c r="E111" s="83"/>
      <c r="F111" s="85">
        <f t="shared" si="9"/>
        <v>0</v>
      </c>
      <c r="G111" s="315"/>
      <c r="H111" s="315"/>
      <c r="I111" s="315"/>
      <c r="J111" s="28"/>
      <c r="K111" s="62">
        <f t="shared" si="8"/>
        <v>0</v>
      </c>
    </row>
    <row r="112" spans="1:11" ht="18" customHeight="1">
      <c r="A112" s="82"/>
      <c r="B112" s="83"/>
      <c r="C112" s="83"/>
      <c r="D112" s="83"/>
      <c r="E112" s="83"/>
      <c r="F112" s="85">
        <f t="shared" si="9"/>
        <v>0</v>
      </c>
      <c r="G112" s="315"/>
      <c r="H112" s="315"/>
      <c r="I112" s="315"/>
      <c r="J112" s="28"/>
      <c r="K112" s="62">
        <f t="shared" si="8"/>
        <v>0</v>
      </c>
    </row>
    <row r="113" spans="1:11" ht="18" customHeight="1">
      <c r="A113" s="82"/>
      <c r="B113" s="83"/>
      <c r="C113" s="83"/>
      <c r="D113" s="83"/>
      <c r="E113" s="83"/>
      <c r="F113" s="85">
        <f t="shared" si="9"/>
        <v>0</v>
      </c>
      <c r="G113" s="315"/>
      <c r="H113" s="315"/>
      <c r="I113" s="315"/>
      <c r="J113" s="28"/>
      <c r="K113" s="62">
        <f t="shared" si="8"/>
        <v>0</v>
      </c>
    </row>
    <row r="114" spans="1:11" ht="18" customHeight="1">
      <c r="A114" s="82"/>
      <c r="B114" s="83"/>
      <c r="C114" s="83"/>
      <c r="D114" s="83"/>
      <c r="E114" s="83"/>
      <c r="F114" s="85">
        <f t="shared" si="9"/>
        <v>0</v>
      </c>
      <c r="G114" s="315"/>
      <c r="H114" s="315"/>
      <c r="I114" s="315"/>
      <c r="J114" s="28"/>
      <c r="K114" s="62">
        <f t="shared" si="8"/>
        <v>0</v>
      </c>
    </row>
    <row r="115" spans="1:11" ht="18" customHeight="1">
      <c r="A115" s="82"/>
      <c r="B115" s="83"/>
      <c r="C115" s="83"/>
      <c r="D115" s="83"/>
      <c r="E115" s="83"/>
      <c r="F115" s="85">
        <f t="shared" si="9"/>
        <v>0</v>
      </c>
      <c r="G115" s="315"/>
      <c r="H115" s="315"/>
      <c r="I115" s="315"/>
      <c r="J115" s="28"/>
      <c r="K115" s="62">
        <f t="shared" si="8"/>
        <v>0</v>
      </c>
    </row>
    <row r="116" spans="1:11" ht="18" customHeight="1">
      <c r="A116" s="82"/>
      <c r="B116" s="83"/>
      <c r="C116" s="83"/>
      <c r="D116" s="83"/>
      <c r="E116" s="83"/>
      <c r="F116" s="85">
        <f t="shared" si="9"/>
        <v>0</v>
      </c>
      <c r="G116" s="315"/>
      <c r="H116" s="315"/>
      <c r="I116" s="315"/>
      <c r="J116" s="28"/>
      <c r="K116" s="62">
        <f t="shared" si="8"/>
        <v>0</v>
      </c>
    </row>
    <row r="117" spans="1:11" ht="18" customHeight="1">
      <c r="A117" s="82"/>
      <c r="B117" s="83"/>
      <c r="C117" s="83"/>
      <c r="D117" s="83"/>
      <c r="E117" s="83"/>
      <c r="F117" s="85">
        <f t="shared" si="9"/>
        <v>0</v>
      </c>
      <c r="G117" s="315"/>
      <c r="H117" s="315"/>
      <c r="I117" s="315"/>
      <c r="J117" s="28"/>
      <c r="K117" s="62">
        <f t="shared" si="8"/>
        <v>0</v>
      </c>
    </row>
    <row r="118" spans="1:11" ht="18" customHeight="1">
      <c r="A118" s="82"/>
      <c r="B118" s="83"/>
      <c r="C118" s="83"/>
      <c r="D118" s="83"/>
      <c r="E118" s="83"/>
      <c r="F118" s="85">
        <f t="shared" si="9"/>
        <v>0</v>
      </c>
      <c r="G118" s="315"/>
      <c r="H118" s="315"/>
      <c r="I118" s="315"/>
      <c r="J118" s="28"/>
      <c r="K118" s="62">
        <f t="shared" si="8"/>
        <v>0</v>
      </c>
    </row>
    <row r="119" spans="1:11" ht="18" customHeight="1">
      <c r="A119" s="82"/>
      <c r="B119" s="83"/>
      <c r="C119" s="83"/>
      <c r="D119" s="83"/>
      <c r="E119" s="83"/>
      <c r="F119" s="85">
        <f t="shared" si="9"/>
        <v>0</v>
      </c>
      <c r="G119" s="315"/>
      <c r="H119" s="315"/>
      <c r="I119" s="315"/>
      <c r="J119" s="28"/>
      <c r="K119" s="62">
        <f t="shared" si="8"/>
        <v>0</v>
      </c>
    </row>
    <row r="120" spans="1:11" ht="18" customHeight="1">
      <c r="A120" s="82"/>
      <c r="B120" s="83"/>
      <c r="C120" s="83"/>
      <c r="D120" s="83"/>
      <c r="E120" s="83"/>
      <c r="F120" s="85">
        <f t="shared" si="9"/>
        <v>0</v>
      </c>
      <c r="G120" s="315"/>
      <c r="H120" s="315"/>
      <c r="I120" s="315"/>
      <c r="J120" s="28"/>
      <c r="K120" s="62">
        <f t="shared" si="8"/>
        <v>0</v>
      </c>
    </row>
    <row r="121" spans="1:11" ht="18" customHeight="1">
      <c r="A121" s="82"/>
      <c r="B121" s="83"/>
      <c r="C121" s="83"/>
      <c r="D121" s="83"/>
      <c r="E121" s="83"/>
      <c r="F121" s="85">
        <f t="shared" si="9"/>
        <v>0</v>
      </c>
      <c r="G121" s="315"/>
      <c r="H121" s="315"/>
      <c r="I121" s="315"/>
      <c r="J121" s="28"/>
      <c r="K121" s="62">
        <f t="shared" si="8"/>
        <v>0</v>
      </c>
    </row>
    <row r="122" spans="1:11" ht="18" customHeight="1">
      <c r="A122" s="82"/>
      <c r="B122" s="83"/>
      <c r="C122" s="83"/>
      <c r="D122" s="83"/>
      <c r="E122" s="83"/>
      <c r="F122" s="85">
        <f t="shared" si="9"/>
        <v>0</v>
      </c>
      <c r="G122" s="315"/>
      <c r="H122" s="315"/>
      <c r="I122" s="315"/>
      <c r="J122" s="28"/>
      <c r="K122" s="62">
        <f t="shared" si="8"/>
        <v>0</v>
      </c>
    </row>
    <row r="123" spans="1:11" ht="18" customHeight="1">
      <c r="A123" s="82"/>
      <c r="B123" s="83"/>
      <c r="C123" s="83"/>
      <c r="D123" s="83"/>
      <c r="E123" s="83"/>
      <c r="F123" s="85">
        <f t="shared" si="9"/>
        <v>0</v>
      </c>
      <c r="G123" s="315"/>
      <c r="H123" s="315"/>
      <c r="I123" s="315"/>
      <c r="J123" s="28"/>
      <c r="K123" s="62">
        <f t="shared" si="8"/>
        <v>0</v>
      </c>
    </row>
    <row r="124" spans="1:11" ht="18" customHeight="1">
      <c r="A124" s="82"/>
      <c r="B124" s="83"/>
      <c r="C124" s="83"/>
      <c r="D124" s="83"/>
      <c r="E124" s="83"/>
      <c r="F124" s="85">
        <f t="shared" si="9"/>
        <v>0</v>
      </c>
      <c r="G124" s="315"/>
      <c r="H124" s="315"/>
      <c r="I124" s="315"/>
      <c r="J124" s="28"/>
      <c r="K124" s="62">
        <f t="shared" si="8"/>
        <v>0</v>
      </c>
    </row>
    <row r="125" spans="1:11" ht="18" customHeight="1">
      <c r="A125" s="82"/>
      <c r="B125" s="83"/>
      <c r="C125" s="83"/>
      <c r="D125" s="83"/>
      <c r="E125" s="83"/>
      <c r="F125" s="85">
        <f t="shared" si="9"/>
        <v>0</v>
      </c>
      <c r="G125" s="315"/>
      <c r="H125" s="315"/>
      <c r="I125" s="315"/>
      <c r="J125" s="28"/>
      <c r="K125" s="62">
        <f t="shared" si="8"/>
        <v>0</v>
      </c>
    </row>
    <row r="126" spans="1:11" ht="18" customHeight="1">
      <c r="A126" s="82"/>
      <c r="B126" s="83"/>
      <c r="C126" s="83"/>
      <c r="D126" s="83"/>
      <c r="E126" s="83"/>
      <c r="F126" s="85">
        <f t="shared" si="9"/>
        <v>0</v>
      </c>
      <c r="G126" s="315"/>
      <c r="H126" s="315"/>
      <c r="I126" s="315"/>
      <c r="J126" s="28"/>
      <c r="K126" s="62">
        <f t="shared" si="8"/>
        <v>0</v>
      </c>
    </row>
    <row r="127" spans="1:11" ht="18" customHeight="1">
      <c r="A127" s="82"/>
      <c r="B127" s="83"/>
      <c r="C127" s="83"/>
      <c r="D127" s="83"/>
      <c r="E127" s="83"/>
      <c r="F127" s="85">
        <f t="shared" si="9"/>
        <v>0</v>
      </c>
      <c r="G127" s="315"/>
      <c r="H127" s="315"/>
      <c r="I127" s="315"/>
      <c r="J127" s="28"/>
      <c r="K127" s="62">
        <f t="shared" si="8"/>
        <v>0</v>
      </c>
    </row>
    <row r="128" spans="1:11" ht="18" customHeight="1">
      <c r="A128" s="82"/>
      <c r="B128" s="83"/>
      <c r="C128" s="83"/>
      <c r="D128" s="83"/>
      <c r="E128" s="83"/>
      <c r="F128" s="85">
        <f t="shared" si="9"/>
        <v>0</v>
      </c>
      <c r="G128" s="315"/>
      <c r="H128" s="315"/>
      <c r="I128" s="315"/>
      <c r="J128" s="28"/>
      <c r="K128" s="62">
        <f t="shared" si="8"/>
        <v>0</v>
      </c>
    </row>
    <row r="129" spans="1:11" ht="18" customHeight="1">
      <c r="A129" s="82"/>
      <c r="B129" s="83"/>
      <c r="C129" s="83"/>
      <c r="D129" s="83"/>
      <c r="E129" s="83"/>
      <c r="F129" s="85">
        <f t="shared" si="9"/>
        <v>0</v>
      </c>
      <c r="G129" s="315"/>
      <c r="H129" s="315"/>
      <c r="I129" s="315"/>
      <c r="J129" s="28"/>
      <c r="K129" s="62">
        <f t="shared" si="8"/>
        <v>0</v>
      </c>
    </row>
    <row r="130" spans="1:11" ht="18" customHeight="1">
      <c r="A130" s="82"/>
      <c r="B130" s="83"/>
      <c r="C130" s="83"/>
      <c r="D130" s="83"/>
      <c r="E130" s="83"/>
      <c r="F130" s="85">
        <f t="shared" si="9"/>
        <v>0</v>
      </c>
      <c r="G130" s="315"/>
      <c r="H130" s="315"/>
      <c r="I130" s="315"/>
      <c r="J130" s="28"/>
      <c r="K130" s="62">
        <f t="shared" si="8"/>
        <v>0</v>
      </c>
    </row>
    <row r="131" spans="1:11" ht="18" customHeight="1">
      <c r="A131" s="82"/>
      <c r="B131" s="83"/>
      <c r="C131" s="83"/>
      <c r="D131" s="83"/>
      <c r="E131" s="83"/>
      <c r="F131" s="85">
        <f t="shared" si="9"/>
        <v>0</v>
      </c>
      <c r="G131" s="315"/>
      <c r="H131" s="315"/>
      <c r="I131" s="315"/>
      <c r="J131" s="28"/>
      <c r="K131" s="62">
        <f t="shared" si="8"/>
        <v>0</v>
      </c>
    </row>
    <row r="132" spans="1:11" ht="18" customHeight="1">
      <c r="A132" s="82"/>
      <c r="B132" s="83"/>
      <c r="C132" s="83"/>
      <c r="D132" s="83"/>
      <c r="E132" s="83"/>
      <c r="F132" s="85">
        <f t="shared" si="9"/>
        <v>0</v>
      </c>
      <c r="G132" s="315"/>
      <c r="H132" s="315"/>
      <c r="I132" s="315"/>
      <c r="J132" s="28"/>
      <c r="K132" s="62">
        <f t="shared" si="8"/>
        <v>0</v>
      </c>
    </row>
    <row r="133" spans="1:11" ht="18" customHeight="1">
      <c r="A133" s="82"/>
      <c r="B133" s="83"/>
      <c r="C133" s="83"/>
      <c r="D133" s="83"/>
      <c r="E133" s="83"/>
      <c r="F133" s="85">
        <f t="shared" si="9"/>
        <v>0</v>
      </c>
      <c r="G133" s="315"/>
      <c r="H133" s="315"/>
      <c r="I133" s="315"/>
      <c r="J133" s="28"/>
      <c r="K133" s="62">
        <f t="shared" si="8"/>
        <v>0</v>
      </c>
    </row>
    <row r="134" spans="1:11" ht="18" customHeight="1">
      <c r="A134" s="82"/>
      <c r="B134" s="83"/>
      <c r="C134" s="83"/>
      <c r="D134" s="83"/>
      <c r="E134" s="83"/>
      <c r="F134" s="85">
        <f t="shared" si="9"/>
        <v>0</v>
      </c>
      <c r="G134" s="315"/>
      <c r="H134" s="315"/>
      <c r="I134" s="315"/>
      <c r="J134" s="28"/>
      <c r="K134" s="62">
        <f t="shared" si="8"/>
        <v>0</v>
      </c>
    </row>
    <row r="135" spans="1:11" ht="18" customHeight="1">
      <c r="A135" s="82"/>
      <c r="B135" s="83"/>
      <c r="C135" s="83"/>
      <c r="D135" s="83"/>
      <c r="E135" s="83"/>
      <c r="F135" s="85">
        <f t="shared" si="9"/>
        <v>0</v>
      </c>
      <c r="G135" s="315"/>
      <c r="H135" s="315"/>
      <c r="I135" s="315"/>
      <c r="J135" s="28"/>
      <c r="K135" s="62">
        <f t="shared" si="8"/>
        <v>0</v>
      </c>
    </row>
    <row r="136" spans="1:11" ht="18" customHeight="1">
      <c r="A136" s="82"/>
      <c r="B136" s="83"/>
      <c r="C136" s="83"/>
      <c r="D136" s="83"/>
      <c r="E136" s="83"/>
      <c r="F136" s="85">
        <f t="shared" si="9"/>
        <v>0</v>
      </c>
      <c r="G136" s="315"/>
      <c r="H136" s="315"/>
      <c r="I136" s="315"/>
      <c r="J136" s="28"/>
      <c r="K136" s="62">
        <f t="shared" si="8"/>
        <v>0</v>
      </c>
    </row>
    <row r="137" spans="1:11" ht="18" customHeight="1">
      <c r="A137" s="82"/>
      <c r="B137" s="83"/>
      <c r="C137" s="83"/>
      <c r="D137" s="83"/>
      <c r="E137" s="83"/>
      <c r="F137" s="85">
        <f t="shared" si="9"/>
        <v>0</v>
      </c>
      <c r="G137" s="315"/>
      <c r="H137" s="315"/>
      <c r="I137" s="315"/>
      <c r="J137" s="28"/>
      <c r="K137" s="62">
        <f t="shared" si="8"/>
        <v>0</v>
      </c>
    </row>
    <row r="138" spans="1:11" ht="18" customHeight="1">
      <c r="A138" s="82"/>
      <c r="B138" s="83"/>
      <c r="C138" s="83"/>
      <c r="D138" s="83"/>
      <c r="E138" s="83"/>
      <c r="F138" s="85">
        <f t="shared" si="9"/>
        <v>0</v>
      </c>
      <c r="G138" s="315"/>
      <c r="H138" s="315"/>
      <c r="I138" s="315"/>
      <c r="J138" s="28"/>
      <c r="K138" s="62">
        <f t="shared" si="8"/>
        <v>0</v>
      </c>
    </row>
    <row r="139" spans="1:11" ht="18" customHeight="1">
      <c r="A139" s="82"/>
      <c r="B139" s="83"/>
      <c r="C139" s="83"/>
      <c r="D139" s="83"/>
      <c r="E139" s="83"/>
      <c r="F139" s="85">
        <f t="shared" si="9"/>
        <v>0</v>
      </c>
      <c r="G139" s="315"/>
      <c r="H139" s="315"/>
      <c r="I139" s="315"/>
      <c r="J139" s="28"/>
      <c r="K139" s="62">
        <f t="shared" si="8"/>
        <v>0</v>
      </c>
    </row>
    <row r="140" spans="1:11" ht="18" customHeight="1">
      <c r="A140" s="82"/>
      <c r="B140" s="83"/>
      <c r="C140" s="83"/>
      <c r="D140" s="83"/>
      <c r="E140" s="83"/>
      <c r="F140" s="85">
        <f t="shared" si="9"/>
        <v>0</v>
      </c>
      <c r="G140" s="315"/>
      <c r="H140" s="315"/>
      <c r="I140" s="315"/>
      <c r="J140" s="28"/>
      <c r="K140" s="62">
        <f t="shared" si="8"/>
        <v>0</v>
      </c>
    </row>
    <row r="141" spans="1:11" ht="18" customHeight="1">
      <c r="A141" s="82"/>
      <c r="B141" s="83"/>
      <c r="C141" s="83"/>
      <c r="D141" s="83"/>
      <c r="E141" s="83"/>
      <c r="F141" s="85">
        <f t="shared" si="9"/>
        <v>0</v>
      </c>
      <c r="G141" s="315"/>
      <c r="H141" s="315"/>
      <c r="I141" s="315"/>
      <c r="J141" s="28"/>
      <c r="K141" s="62">
        <f t="shared" si="8"/>
        <v>0</v>
      </c>
    </row>
    <row r="142" spans="1:11" ht="18" customHeight="1">
      <c r="A142" s="82"/>
      <c r="B142" s="83"/>
      <c r="C142" s="83"/>
      <c r="D142" s="83"/>
      <c r="E142" s="83"/>
      <c r="F142" s="85">
        <f t="shared" si="9"/>
        <v>0</v>
      </c>
      <c r="G142" s="315"/>
      <c r="H142" s="315"/>
      <c r="I142" s="315"/>
      <c r="J142" s="28"/>
      <c r="K142" s="62">
        <f t="shared" si="8"/>
        <v>0</v>
      </c>
    </row>
    <row r="143" spans="1:11" ht="18" customHeight="1">
      <c r="A143" s="82"/>
      <c r="B143" s="83"/>
      <c r="C143" s="83"/>
      <c r="D143" s="83"/>
      <c r="E143" s="83"/>
      <c r="F143" s="85">
        <f t="shared" si="9"/>
        <v>0</v>
      </c>
      <c r="G143" s="315"/>
      <c r="H143" s="315"/>
      <c r="I143" s="315"/>
      <c r="J143" s="28"/>
      <c r="K143" s="62">
        <f t="shared" si="8"/>
        <v>0</v>
      </c>
    </row>
    <row r="144" spans="1:11" ht="18" customHeight="1">
      <c r="A144" s="82"/>
      <c r="B144" s="83"/>
      <c r="C144" s="83"/>
      <c r="D144" s="83"/>
      <c r="E144" s="83"/>
      <c r="F144" s="85">
        <f t="shared" si="9"/>
        <v>0</v>
      </c>
      <c r="G144" s="315"/>
      <c r="H144" s="315"/>
      <c r="I144" s="315"/>
      <c r="J144" s="28"/>
      <c r="K144" s="62">
        <f t="shared" si="8"/>
        <v>0</v>
      </c>
    </row>
    <row r="145" spans="1:11" ht="18" customHeight="1">
      <c r="A145" s="82"/>
      <c r="B145" s="83"/>
      <c r="C145" s="83"/>
      <c r="D145" s="83"/>
      <c r="E145" s="83"/>
      <c r="F145" s="85">
        <f t="shared" si="9"/>
        <v>0</v>
      </c>
      <c r="G145" s="315"/>
      <c r="H145" s="315"/>
      <c r="I145" s="315"/>
      <c r="J145" s="28"/>
      <c r="K145" s="62">
        <f t="shared" si="8"/>
        <v>0</v>
      </c>
    </row>
    <row r="146" spans="1:11" ht="18" customHeight="1">
      <c r="A146" s="82"/>
      <c r="B146" s="83"/>
      <c r="C146" s="83"/>
      <c r="D146" s="83"/>
      <c r="E146" s="83"/>
      <c r="F146" s="85">
        <f t="shared" si="9"/>
        <v>0</v>
      </c>
      <c r="G146" s="315"/>
      <c r="H146" s="315"/>
      <c r="I146" s="315"/>
      <c r="J146" s="28"/>
      <c r="K146" s="62">
        <f t="shared" si="8"/>
        <v>0</v>
      </c>
    </row>
    <row r="147" spans="1:11" ht="18" customHeight="1">
      <c r="A147" s="82"/>
      <c r="B147" s="83"/>
      <c r="C147" s="83"/>
      <c r="D147" s="83"/>
      <c r="E147" s="83"/>
      <c r="F147" s="85">
        <f t="shared" si="9"/>
        <v>0</v>
      </c>
      <c r="G147" s="315"/>
      <c r="H147" s="315"/>
      <c r="I147" s="315"/>
      <c r="J147" s="28"/>
      <c r="K147" s="62">
        <f t="shared" ref="K147:K210" si="10">MIN($K$4*F147*24,$K$4*8)</f>
        <v>0</v>
      </c>
    </row>
    <row r="148" spans="1:11" ht="18" customHeight="1">
      <c r="A148" s="82"/>
      <c r="B148" s="83"/>
      <c r="C148" s="83"/>
      <c r="D148" s="83"/>
      <c r="E148" s="83"/>
      <c r="F148" s="85">
        <f t="shared" si="9"/>
        <v>0</v>
      </c>
      <c r="G148" s="315"/>
      <c r="H148" s="315"/>
      <c r="I148" s="315"/>
      <c r="J148" s="28"/>
      <c r="K148" s="62">
        <f t="shared" si="10"/>
        <v>0</v>
      </c>
    </row>
    <row r="149" spans="1:11" ht="18" customHeight="1">
      <c r="A149" s="82"/>
      <c r="B149" s="83"/>
      <c r="C149" s="83"/>
      <c r="D149" s="83"/>
      <c r="E149" s="83"/>
      <c r="F149" s="85">
        <f t="shared" si="9"/>
        <v>0</v>
      </c>
      <c r="G149" s="315"/>
      <c r="H149" s="315"/>
      <c r="I149" s="315"/>
      <c r="J149" s="28"/>
      <c r="K149" s="62">
        <f t="shared" si="10"/>
        <v>0</v>
      </c>
    </row>
    <row r="150" spans="1:11" ht="18" customHeight="1">
      <c r="A150" s="82"/>
      <c r="B150" s="83"/>
      <c r="C150" s="83"/>
      <c r="D150" s="83"/>
      <c r="E150" s="83"/>
      <c r="F150" s="85">
        <f t="shared" si="9"/>
        <v>0</v>
      </c>
      <c r="G150" s="315"/>
      <c r="H150" s="315"/>
      <c r="I150" s="315"/>
      <c r="J150" s="28"/>
      <c r="K150" s="62">
        <f t="shared" si="10"/>
        <v>0</v>
      </c>
    </row>
    <row r="151" spans="1:11" ht="18" customHeight="1">
      <c r="A151" s="82"/>
      <c r="B151" s="83"/>
      <c r="C151" s="83"/>
      <c r="D151" s="83"/>
      <c r="E151" s="83"/>
      <c r="F151" s="85">
        <f t="shared" si="9"/>
        <v>0</v>
      </c>
      <c r="G151" s="315"/>
      <c r="H151" s="315"/>
      <c r="I151" s="315"/>
      <c r="J151" s="28"/>
      <c r="K151" s="62">
        <f t="shared" si="10"/>
        <v>0</v>
      </c>
    </row>
    <row r="152" spans="1:11" ht="18" customHeight="1">
      <c r="A152" s="82"/>
      <c r="B152" s="83"/>
      <c r="C152" s="83"/>
      <c r="D152" s="83"/>
      <c r="E152" s="83"/>
      <c r="F152" s="85">
        <f t="shared" ref="F152:F215" si="11">C152-B152-(E152-D152)</f>
        <v>0</v>
      </c>
      <c r="G152" s="315"/>
      <c r="H152" s="315"/>
      <c r="I152" s="315"/>
      <c r="J152" s="28"/>
      <c r="K152" s="62">
        <f t="shared" si="10"/>
        <v>0</v>
      </c>
    </row>
    <row r="153" spans="1:11" ht="18" customHeight="1">
      <c r="A153" s="82"/>
      <c r="B153" s="83"/>
      <c r="C153" s="83"/>
      <c r="D153" s="83"/>
      <c r="E153" s="83"/>
      <c r="F153" s="85">
        <f t="shared" si="11"/>
        <v>0</v>
      </c>
      <c r="G153" s="315"/>
      <c r="H153" s="315"/>
      <c r="I153" s="315"/>
      <c r="J153" s="28"/>
      <c r="K153" s="62">
        <f t="shared" si="10"/>
        <v>0</v>
      </c>
    </row>
    <row r="154" spans="1:11" ht="18" customHeight="1">
      <c r="A154" s="82"/>
      <c r="B154" s="83"/>
      <c r="C154" s="83"/>
      <c r="D154" s="83"/>
      <c r="E154" s="83"/>
      <c r="F154" s="85">
        <f t="shared" si="11"/>
        <v>0</v>
      </c>
      <c r="G154" s="315"/>
      <c r="H154" s="315"/>
      <c r="I154" s="315"/>
      <c r="J154" s="28"/>
      <c r="K154" s="62">
        <f t="shared" si="10"/>
        <v>0</v>
      </c>
    </row>
    <row r="155" spans="1:11" ht="18" customHeight="1">
      <c r="A155" s="82"/>
      <c r="B155" s="83"/>
      <c r="C155" s="83"/>
      <c r="D155" s="83"/>
      <c r="E155" s="83"/>
      <c r="F155" s="85">
        <f t="shared" si="11"/>
        <v>0</v>
      </c>
      <c r="G155" s="315"/>
      <c r="H155" s="315"/>
      <c r="I155" s="315"/>
      <c r="J155" s="28"/>
      <c r="K155" s="62">
        <f t="shared" si="10"/>
        <v>0</v>
      </c>
    </row>
    <row r="156" spans="1:11" ht="18" customHeight="1">
      <c r="A156" s="82"/>
      <c r="B156" s="83"/>
      <c r="C156" s="83"/>
      <c r="D156" s="83"/>
      <c r="E156" s="83"/>
      <c r="F156" s="85">
        <f t="shared" si="11"/>
        <v>0</v>
      </c>
      <c r="G156" s="315"/>
      <c r="H156" s="315"/>
      <c r="I156" s="315"/>
      <c r="J156" s="28"/>
      <c r="K156" s="62">
        <f t="shared" si="10"/>
        <v>0</v>
      </c>
    </row>
    <row r="157" spans="1:11" ht="18" customHeight="1">
      <c r="A157" s="82"/>
      <c r="B157" s="83"/>
      <c r="C157" s="83"/>
      <c r="D157" s="83"/>
      <c r="E157" s="83"/>
      <c r="F157" s="85">
        <f t="shared" si="11"/>
        <v>0</v>
      </c>
      <c r="G157" s="315"/>
      <c r="H157" s="315"/>
      <c r="I157" s="315"/>
      <c r="J157" s="28"/>
      <c r="K157" s="62">
        <f t="shared" si="10"/>
        <v>0</v>
      </c>
    </row>
    <row r="158" spans="1:11" ht="18" customHeight="1">
      <c r="A158" s="82"/>
      <c r="B158" s="83"/>
      <c r="C158" s="83"/>
      <c r="D158" s="83"/>
      <c r="E158" s="83"/>
      <c r="F158" s="85">
        <f t="shared" si="11"/>
        <v>0</v>
      </c>
      <c r="G158" s="315"/>
      <c r="H158" s="315"/>
      <c r="I158" s="315"/>
      <c r="J158" s="28"/>
      <c r="K158" s="62">
        <f t="shared" si="10"/>
        <v>0</v>
      </c>
    </row>
    <row r="159" spans="1:11" ht="18" customHeight="1">
      <c r="A159" s="82"/>
      <c r="B159" s="83"/>
      <c r="C159" s="83"/>
      <c r="D159" s="83"/>
      <c r="E159" s="83"/>
      <c r="F159" s="85">
        <f t="shared" si="11"/>
        <v>0</v>
      </c>
      <c r="G159" s="315"/>
      <c r="H159" s="315"/>
      <c r="I159" s="315"/>
      <c r="J159" s="28"/>
      <c r="K159" s="62">
        <f t="shared" si="10"/>
        <v>0</v>
      </c>
    </row>
    <row r="160" spans="1:11" ht="18" customHeight="1">
      <c r="A160" s="82"/>
      <c r="B160" s="83"/>
      <c r="C160" s="83"/>
      <c r="D160" s="83"/>
      <c r="E160" s="83"/>
      <c r="F160" s="85">
        <f t="shared" si="11"/>
        <v>0</v>
      </c>
      <c r="G160" s="315"/>
      <c r="H160" s="315"/>
      <c r="I160" s="315"/>
      <c r="J160" s="28"/>
      <c r="K160" s="62">
        <f t="shared" si="10"/>
        <v>0</v>
      </c>
    </row>
    <row r="161" spans="1:11" ht="18" customHeight="1">
      <c r="A161" s="82"/>
      <c r="B161" s="83"/>
      <c r="C161" s="83"/>
      <c r="D161" s="83"/>
      <c r="E161" s="83"/>
      <c r="F161" s="85">
        <f t="shared" si="11"/>
        <v>0</v>
      </c>
      <c r="G161" s="315"/>
      <c r="H161" s="315"/>
      <c r="I161" s="315"/>
      <c r="J161" s="28"/>
      <c r="K161" s="62">
        <f t="shared" si="10"/>
        <v>0</v>
      </c>
    </row>
    <row r="162" spans="1:11" ht="18" customHeight="1">
      <c r="A162" s="82"/>
      <c r="B162" s="83"/>
      <c r="C162" s="83"/>
      <c r="D162" s="83"/>
      <c r="E162" s="83"/>
      <c r="F162" s="85">
        <f t="shared" si="11"/>
        <v>0</v>
      </c>
      <c r="G162" s="315"/>
      <c r="H162" s="315"/>
      <c r="I162" s="315"/>
      <c r="J162" s="28"/>
      <c r="K162" s="62">
        <f t="shared" si="10"/>
        <v>0</v>
      </c>
    </row>
    <row r="163" spans="1:11" ht="18" customHeight="1">
      <c r="A163" s="82"/>
      <c r="B163" s="83"/>
      <c r="C163" s="83"/>
      <c r="D163" s="83"/>
      <c r="E163" s="83"/>
      <c r="F163" s="85">
        <f t="shared" si="11"/>
        <v>0</v>
      </c>
      <c r="G163" s="315"/>
      <c r="H163" s="315"/>
      <c r="I163" s="315"/>
      <c r="J163" s="28"/>
      <c r="K163" s="62">
        <f t="shared" si="10"/>
        <v>0</v>
      </c>
    </row>
    <row r="164" spans="1:11" ht="18" customHeight="1">
      <c r="A164" s="82"/>
      <c r="B164" s="83"/>
      <c r="C164" s="83"/>
      <c r="D164" s="83"/>
      <c r="E164" s="83"/>
      <c r="F164" s="85">
        <f t="shared" si="11"/>
        <v>0</v>
      </c>
      <c r="G164" s="315"/>
      <c r="H164" s="315"/>
      <c r="I164" s="315"/>
      <c r="J164" s="28"/>
      <c r="K164" s="62">
        <f t="shared" si="10"/>
        <v>0</v>
      </c>
    </row>
    <row r="165" spans="1:11" ht="18" customHeight="1">
      <c r="A165" s="82"/>
      <c r="B165" s="83"/>
      <c r="C165" s="83"/>
      <c r="D165" s="83"/>
      <c r="E165" s="83"/>
      <c r="F165" s="85">
        <f t="shared" si="11"/>
        <v>0</v>
      </c>
      <c r="G165" s="315"/>
      <c r="H165" s="315"/>
      <c r="I165" s="315"/>
      <c r="J165" s="28"/>
      <c r="K165" s="62">
        <f t="shared" si="10"/>
        <v>0</v>
      </c>
    </row>
    <row r="166" spans="1:11" ht="18" customHeight="1">
      <c r="A166" s="82"/>
      <c r="B166" s="83"/>
      <c r="C166" s="83"/>
      <c r="D166" s="83"/>
      <c r="E166" s="83"/>
      <c r="F166" s="85">
        <f t="shared" si="11"/>
        <v>0</v>
      </c>
      <c r="G166" s="315"/>
      <c r="H166" s="315"/>
      <c r="I166" s="315"/>
      <c r="J166" s="28"/>
      <c r="K166" s="62">
        <f t="shared" si="10"/>
        <v>0</v>
      </c>
    </row>
    <row r="167" spans="1:11" ht="18" customHeight="1">
      <c r="A167" s="82"/>
      <c r="B167" s="83"/>
      <c r="C167" s="83"/>
      <c r="D167" s="83"/>
      <c r="E167" s="83"/>
      <c r="F167" s="85">
        <f t="shared" si="11"/>
        <v>0</v>
      </c>
      <c r="G167" s="315"/>
      <c r="H167" s="315"/>
      <c r="I167" s="315"/>
      <c r="J167" s="28"/>
      <c r="K167" s="62">
        <f t="shared" si="10"/>
        <v>0</v>
      </c>
    </row>
    <row r="168" spans="1:11" ht="18" customHeight="1">
      <c r="A168" s="82"/>
      <c r="B168" s="83"/>
      <c r="C168" s="83"/>
      <c r="D168" s="83"/>
      <c r="E168" s="83"/>
      <c r="F168" s="85">
        <f t="shared" si="11"/>
        <v>0</v>
      </c>
      <c r="G168" s="315"/>
      <c r="H168" s="315"/>
      <c r="I168" s="315"/>
      <c r="J168" s="28"/>
      <c r="K168" s="62">
        <f t="shared" si="10"/>
        <v>0</v>
      </c>
    </row>
    <row r="169" spans="1:11" ht="18" customHeight="1">
      <c r="A169" s="82"/>
      <c r="B169" s="83"/>
      <c r="C169" s="83"/>
      <c r="D169" s="83"/>
      <c r="E169" s="83"/>
      <c r="F169" s="85">
        <f t="shared" si="11"/>
        <v>0</v>
      </c>
      <c r="G169" s="315"/>
      <c r="H169" s="315"/>
      <c r="I169" s="315"/>
      <c r="J169" s="28"/>
      <c r="K169" s="62">
        <f t="shared" si="10"/>
        <v>0</v>
      </c>
    </row>
    <row r="170" spans="1:11" ht="18" customHeight="1">
      <c r="A170" s="82"/>
      <c r="B170" s="83"/>
      <c r="C170" s="83"/>
      <c r="D170" s="83"/>
      <c r="E170" s="83"/>
      <c r="F170" s="85">
        <f t="shared" si="11"/>
        <v>0</v>
      </c>
      <c r="G170" s="315"/>
      <c r="H170" s="315"/>
      <c r="I170" s="315"/>
      <c r="J170" s="28"/>
      <c r="K170" s="62">
        <f t="shared" si="10"/>
        <v>0</v>
      </c>
    </row>
    <row r="171" spans="1:11" ht="18" customHeight="1">
      <c r="A171" s="82"/>
      <c r="B171" s="83"/>
      <c r="C171" s="83"/>
      <c r="D171" s="83"/>
      <c r="E171" s="83"/>
      <c r="F171" s="85">
        <f t="shared" si="11"/>
        <v>0</v>
      </c>
      <c r="G171" s="315"/>
      <c r="H171" s="315"/>
      <c r="I171" s="315"/>
      <c r="J171" s="28"/>
      <c r="K171" s="62">
        <f t="shared" si="10"/>
        <v>0</v>
      </c>
    </row>
    <row r="172" spans="1:11" ht="18" customHeight="1">
      <c r="A172" s="82"/>
      <c r="B172" s="83"/>
      <c r="C172" s="83"/>
      <c r="D172" s="83"/>
      <c r="E172" s="83"/>
      <c r="F172" s="85">
        <f t="shared" si="11"/>
        <v>0</v>
      </c>
      <c r="G172" s="315"/>
      <c r="H172" s="315"/>
      <c r="I172" s="315"/>
      <c r="J172" s="28"/>
      <c r="K172" s="62">
        <f t="shared" si="10"/>
        <v>0</v>
      </c>
    </row>
    <row r="173" spans="1:11" ht="18" customHeight="1">
      <c r="A173" s="82"/>
      <c r="B173" s="83"/>
      <c r="C173" s="83"/>
      <c r="D173" s="83"/>
      <c r="E173" s="83"/>
      <c r="F173" s="85">
        <f t="shared" si="11"/>
        <v>0</v>
      </c>
      <c r="G173" s="315"/>
      <c r="H173" s="315"/>
      <c r="I173" s="315"/>
      <c r="J173" s="28"/>
      <c r="K173" s="62">
        <f t="shared" si="10"/>
        <v>0</v>
      </c>
    </row>
    <row r="174" spans="1:11" ht="18" customHeight="1">
      <c r="A174" s="82"/>
      <c r="B174" s="83"/>
      <c r="C174" s="83"/>
      <c r="D174" s="83"/>
      <c r="E174" s="83"/>
      <c r="F174" s="85">
        <f t="shared" si="11"/>
        <v>0</v>
      </c>
      <c r="G174" s="315"/>
      <c r="H174" s="315"/>
      <c r="I174" s="315"/>
      <c r="J174" s="28"/>
      <c r="K174" s="62">
        <f t="shared" si="10"/>
        <v>0</v>
      </c>
    </row>
    <row r="175" spans="1:11" ht="18" customHeight="1">
      <c r="A175" s="82"/>
      <c r="B175" s="83"/>
      <c r="C175" s="83"/>
      <c r="D175" s="83"/>
      <c r="E175" s="83"/>
      <c r="F175" s="85">
        <f t="shared" si="11"/>
        <v>0</v>
      </c>
      <c r="G175" s="315"/>
      <c r="H175" s="315"/>
      <c r="I175" s="315"/>
      <c r="J175" s="28"/>
      <c r="K175" s="62">
        <f t="shared" si="10"/>
        <v>0</v>
      </c>
    </row>
    <row r="176" spans="1:11" ht="18" customHeight="1">
      <c r="A176" s="82"/>
      <c r="B176" s="83"/>
      <c r="C176" s="83"/>
      <c r="D176" s="83"/>
      <c r="E176" s="83"/>
      <c r="F176" s="85">
        <f t="shared" si="11"/>
        <v>0</v>
      </c>
      <c r="G176" s="315"/>
      <c r="H176" s="315"/>
      <c r="I176" s="315"/>
      <c r="J176" s="28"/>
      <c r="K176" s="62">
        <f t="shared" si="10"/>
        <v>0</v>
      </c>
    </row>
    <row r="177" spans="1:11" ht="18" customHeight="1">
      <c r="A177" s="82"/>
      <c r="B177" s="83"/>
      <c r="C177" s="83"/>
      <c r="D177" s="83"/>
      <c r="E177" s="83"/>
      <c r="F177" s="85">
        <f t="shared" si="11"/>
        <v>0</v>
      </c>
      <c r="G177" s="315"/>
      <c r="H177" s="315"/>
      <c r="I177" s="315"/>
      <c r="J177" s="28"/>
      <c r="K177" s="62">
        <f t="shared" si="10"/>
        <v>0</v>
      </c>
    </row>
    <row r="178" spans="1:11" ht="18" customHeight="1">
      <c r="A178" s="82"/>
      <c r="B178" s="83"/>
      <c r="C178" s="83"/>
      <c r="D178" s="83"/>
      <c r="E178" s="83"/>
      <c r="F178" s="85">
        <f t="shared" si="11"/>
        <v>0</v>
      </c>
      <c r="G178" s="315"/>
      <c r="H178" s="315"/>
      <c r="I178" s="315"/>
      <c r="J178" s="28"/>
      <c r="K178" s="62">
        <f t="shared" si="10"/>
        <v>0</v>
      </c>
    </row>
    <row r="179" spans="1:11" ht="18" customHeight="1">
      <c r="A179" s="82"/>
      <c r="B179" s="83"/>
      <c r="C179" s="83"/>
      <c r="D179" s="83"/>
      <c r="E179" s="83"/>
      <c r="F179" s="85">
        <f t="shared" si="11"/>
        <v>0</v>
      </c>
      <c r="G179" s="315"/>
      <c r="H179" s="315"/>
      <c r="I179" s="315"/>
      <c r="J179" s="28"/>
      <c r="K179" s="62">
        <f t="shared" si="10"/>
        <v>0</v>
      </c>
    </row>
    <row r="180" spans="1:11" ht="18" customHeight="1">
      <c r="A180" s="82"/>
      <c r="B180" s="83"/>
      <c r="C180" s="83"/>
      <c r="D180" s="83"/>
      <c r="E180" s="83"/>
      <c r="F180" s="85">
        <f t="shared" si="11"/>
        <v>0</v>
      </c>
      <c r="G180" s="315"/>
      <c r="H180" s="315"/>
      <c r="I180" s="315"/>
      <c r="J180" s="28"/>
      <c r="K180" s="62">
        <f t="shared" si="10"/>
        <v>0</v>
      </c>
    </row>
    <row r="181" spans="1:11" ht="18" customHeight="1">
      <c r="A181" s="82"/>
      <c r="B181" s="83"/>
      <c r="C181" s="83"/>
      <c r="D181" s="83"/>
      <c r="E181" s="83"/>
      <c r="F181" s="85">
        <f t="shared" si="11"/>
        <v>0</v>
      </c>
      <c r="G181" s="315"/>
      <c r="H181" s="315"/>
      <c r="I181" s="315"/>
      <c r="J181" s="28"/>
      <c r="K181" s="62">
        <f t="shared" si="10"/>
        <v>0</v>
      </c>
    </row>
    <row r="182" spans="1:11" ht="18" customHeight="1">
      <c r="A182" s="82"/>
      <c r="B182" s="83"/>
      <c r="C182" s="83"/>
      <c r="D182" s="83"/>
      <c r="E182" s="83"/>
      <c r="F182" s="85">
        <f t="shared" si="11"/>
        <v>0</v>
      </c>
      <c r="G182" s="315"/>
      <c r="H182" s="315"/>
      <c r="I182" s="315"/>
      <c r="J182" s="28"/>
      <c r="K182" s="62">
        <f t="shared" si="10"/>
        <v>0</v>
      </c>
    </row>
    <row r="183" spans="1:11" ht="18" customHeight="1">
      <c r="A183" s="82"/>
      <c r="B183" s="83"/>
      <c r="C183" s="83"/>
      <c r="D183" s="83"/>
      <c r="E183" s="83"/>
      <c r="F183" s="85">
        <f t="shared" si="11"/>
        <v>0</v>
      </c>
      <c r="G183" s="315"/>
      <c r="H183" s="315"/>
      <c r="I183" s="315"/>
      <c r="J183" s="28"/>
      <c r="K183" s="62">
        <f t="shared" si="10"/>
        <v>0</v>
      </c>
    </row>
    <row r="184" spans="1:11" ht="18" customHeight="1">
      <c r="A184" s="82"/>
      <c r="B184" s="83"/>
      <c r="C184" s="83"/>
      <c r="D184" s="83"/>
      <c r="E184" s="83"/>
      <c r="F184" s="85">
        <f t="shared" si="11"/>
        <v>0</v>
      </c>
      <c r="G184" s="315"/>
      <c r="H184" s="315"/>
      <c r="I184" s="315"/>
      <c r="J184" s="28"/>
      <c r="K184" s="62">
        <f t="shared" si="10"/>
        <v>0</v>
      </c>
    </row>
    <row r="185" spans="1:11" ht="18" customHeight="1">
      <c r="A185" s="82"/>
      <c r="B185" s="83"/>
      <c r="C185" s="83"/>
      <c r="D185" s="83"/>
      <c r="E185" s="83"/>
      <c r="F185" s="85">
        <f t="shared" si="11"/>
        <v>0</v>
      </c>
      <c r="G185" s="315"/>
      <c r="H185" s="315"/>
      <c r="I185" s="315"/>
      <c r="J185" s="28"/>
      <c r="K185" s="62">
        <f t="shared" si="10"/>
        <v>0</v>
      </c>
    </row>
    <row r="186" spans="1:11" ht="18" customHeight="1">
      <c r="A186" s="82"/>
      <c r="B186" s="83"/>
      <c r="C186" s="83"/>
      <c r="D186" s="83"/>
      <c r="E186" s="83"/>
      <c r="F186" s="85">
        <f t="shared" si="11"/>
        <v>0</v>
      </c>
      <c r="G186" s="315"/>
      <c r="H186" s="315"/>
      <c r="I186" s="315"/>
      <c r="J186" s="28"/>
      <c r="K186" s="62">
        <f t="shared" si="10"/>
        <v>0</v>
      </c>
    </row>
    <row r="187" spans="1:11" ht="18" customHeight="1">
      <c r="A187" s="82"/>
      <c r="B187" s="83"/>
      <c r="C187" s="83"/>
      <c r="D187" s="83"/>
      <c r="E187" s="83"/>
      <c r="F187" s="85">
        <f t="shared" si="11"/>
        <v>0</v>
      </c>
      <c r="G187" s="315"/>
      <c r="H187" s="315"/>
      <c r="I187" s="315"/>
      <c r="J187" s="28"/>
      <c r="K187" s="62">
        <f t="shared" si="10"/>
        <v>0</v>
      </c>
    </row>
    <row r="188" spans="1:11" ht="18" customHeight="1">
      <c r="A188" s="82"/>
      <c r="B188" s="83"/>
      <c r="C188" s="83"/>
      <c r="D188" s="83"/>
      <c r="E188" s="83"/>
      <c r="F188" s="85">
        <f t="shared" si="11"/>
        <v>0</v>
      </c>
      <c r="G188" s="315"/>
      <c r="H188" s="315"/>
      <c r="I188" s="315"/>
      <c r="J188" s="28"/>
      <c r="K188" s="62">
        <f t="shared" si="10"/>
        <v>0</v>
      </c>
    </row>
    <row r="189" spans="1:11" ht="18" customHeight="1">
      <c r="A189" s="82"/>
      <c r="B189" s="83"/>
      <c r="C189" s="83"/>
      <c r="D189" s="83"/>
      <c r="E189" s="83"/>
      <c r="F189" s="85">
        <f t="shared" si="11"/>
        <v>0</v>
      </c>
      <c r="G189" s="315"/>
      <c r="H189" s="315"/>
      <c r="I189" s="315"/>
      <c r="J189" s="28"/>
      <c r="K189" s="62">
        <f t="shared" si="10"/>
        <v>0</v>
      </c>
    </row>
    <row r="190" spans="1:11" ht="18" customHeight="1">
      <c r="A190" s="82"/>
      <c r="B190" s="83"/>
      <c r="C190" s="83"/>
      <c r="D190" s="83"/>
      <c r="E190" s="83"/>
      <c r="F190" s="85">
        <f t="shared" si="11"/>
        <v>0</v>
      </c>
      <c r="G190" s="315"/>
      <c r="H190" s="315"/>
      <c r="I190" s="315"/>
      <c r="J190" s="28"/>
      <c r="K190" s="62">
        <f t="shared" si="10"/>
        <v>0</v>
      </c>
    </row>
    <row r="191" spans="1:11" ht="18" customHeight="1">
      <c r="A191" s="82"/>
      <c r="B191" s="83"/>
      <c r="C191" s="83"/>
      <c r="D191" s="83"/>
      <c r="E191" s="83"/>
      <c r="F191" s="85">
        <f t="shared" si="11"/>
        <v>0</v>
      </c>
      <c r="G191" s="315"/>
      <c r="H191" s="315"/>
      <c r="I191" s="315"/>
      <c r="J191" s="28"/>
      <c r="K191" s="62">
        <f t="shared" si="10"/>
        <v>0</v>
      </c>
    </row>
    <row r="192" spans="1:11" ht="18" customHeight="1">
      <c r="A192" s="82"/>
      <c r="B192" s="83"/>
      <c r="C192" s="83"/>
      <c r="D192" s="83"/>
      <c r="E192" s="83"/>
      <c r="F192" s="85">
        <f t="shared" si="11"/>
        <v>0</v>
      </c>
      <c r="G192" s="315"/>
      <c r="H192" s="315"/>
      <c r="I192" s="315"/>
      <c r="J192" s="28"/>
      <c r="K192" s="62">
        <f t="shared" si="10"/>
        <v>0</v>
      </c>
    </row>
    <row r="193" spans="1:11" ht="18" customHeight="1">
      <c r="A193" s="82"/>
      <c r="B193" s="83"/>
      <c r="C193" s="83"/>
      <c r="D193" s="83"/>
      <c r="E193" s="83"/>
      <c r="F193" s="85">
        <f t="shared" si="11"/>
        <v>0</v>
      </c>
      <c r="G193" s="315"/>
      <c r="H193" s="315"/>
      <c r="I193" s="315"/>
      <c r="J193" s="28"/>
      <c r="K193" s="62">
        <f t="shared" si="10"/>
        <v>0</v>
      </c>
    </row>
    <row r="194" spans="1:11" ht="18" customHeight="1">
      <c r="A194" s="82"/>
      <c r="B194" s="83"/>
      <c r="C194" s="83"/>
      <c r="D194" s="83"/>
      <c r="E194" s="83"/>
      <c r="F194" s="85">
        <f t="shared" si="11"/>
        <v>0</v>
      </c>
      <c r="G194" s="315"/>
      <c r="H194" s="315"/>
      <c r="I194" s="315"/>
      <c r="J194" s="28"/>
      <c r="K194" s="62">
        <f t="shared" si="10"/>
        <v>0</v>
      </c>
    </row>
    <row r="195" spans="1:11" ht="18" customHeight="1">
      <c r="A195" s="82"/>
      <c r="B195" s="83"/>
      <c r="C195" s="83"/>
      <c r="D195" s="83"/>
      <c r="E195" s="83"/>
      <c r="F195" s="85">
        <f t="shared" si="11"/>
        <v>0</v>
      </c>
      <c r="G195" s="315"/>
      <c r="H195" s="315"/>
      <c r="I195" s="315"/>
      <c r="J195" s="28"/>
      <c r="K195" s="62">
        <f t="shared" si="10"/>
        <v>0</v>
      </c>
    </row>
    <row r="196" spans="1:11" ht="18" customHeight="1">
      <c r="A196" s="82"/>
      <c r="B196" s="83"/>
      <c r="C196" s="83"/>
      <c r="D196" s="83"/>
      <c r="E196" s="83"/>
      <c r="F196" s="85">
        <f t="shared" si="11"/>
        <v>0</v>
      </c>
      <c r="G196" s="315"/>
      <c r="H196" s="315"/>
      <c r="I196" s="315"/>
      <c r="J196" s="28"/>
      <c r="K196" s="62">
        <f t="shared" si="10"/>
        <v>0</v>
      </c>
    </row>
    <row r="197" spans="1:11" ht="18" customHeight="1">
      <c r="A197" s="82"/>
      <c r="B197" s="83"/>
      <c r="C197" s="83"/>
      <c r="D197" s="83"/>
      <c r="E197" s="83"/>
      <c r="F197" s="85">
        <f t="shared" si="11"/>
        <v>0</v>
      </c>
      <c r="G197" s="315"/>
      <c r="H197" s="315"/>
      <c r="I197" s="315"/>
      <c r="J197" s="28"/>
      <c r="K197" s="62">
        <f t="shared" si="10"/>
        <v>0</v>
      </c>
    </row>
    <row r="198" spans="1:11" ht="18" customHeight="1">
      <c r="A198" s="82"/>
      <c r="B198" s="83"/>
      <c r="C198" s="83"/>
      <c r="D198" s="83"/>
      <c r="E198" s="83"/>
      <c r="F198" s="85">
        <f t="shared" si="11"/>
        <v>0</v>
      </c>
      <c r="G198" s="315"/>
      <c r="H198" s="315"/>
      <c r="I198" s="315"/>
      <c r="J198" s="28"/>
      <c r="K198" s="62">
        <f t="shared" si="10"/>
        <v>0</v>
      </c>
    </row>
    <row r="199" spans="1:11" ht="18" customHeight="1">
      <c r="A199" s="82"/>
      <c r="B199" s="83"/>
      <c r="C199" s="83"/>
      <c r="D199" s="83"/>
      <c r="E199" s="83"/>
      <c r="F199" s="85">
        <f t="shared" si="11"/>
        <v>0</v>
      </c>
      <c r="G199" s="315"/>
      <c r="H199" s="315"/>
      <c r="I199" s="315"/>
      <c r="J199" s="28"/>
      <c r="K199" s="62">
        <f t="shared" si="10"/>
        <v>0</v>
      </c>
    </row>
    <row r="200" spans="1:11" ht="18" customHeight="1">
      <c r="A200" s="82"/>
      <c r="B200" s="83"/>
      <c r="C200" s="83"/>
      <c r="D200" s="83"/>
      <c r="E200" s="83"/>
      <c r="F200" s="85">
        <f t="shared" si="11"/>
        <v>0</v>
      </c>
      <c r="G200" s="315"/>
      <c r="H200" s="315"/>
      <c r="I200" s="315"/>
      <c r="J200" s="28"/>
      <c r="K200" s="62">
        <f t="shared" si="10"/>
        <v>0</v>
      </c>
    </row>
    <row r="201" spans="1:11" ht="18" customHeight="1">
      <c r="A201" s="82"/>
      <c r="B201" s="83"/>
      <c r="C201" s="83"/>
      <c r="D201" s="83"/>
      <c r="E201" s="83"/>
      <c r="F201" s="85">
        <f t="shared" si="11"/>
        <v>0</v>
      </c>
      <c r="G201" s="315"/>
      <c r="H201" s="315"/>
      <c r="I201" s="315"/>
      <c r="J201" s="28"/>
      <c r="K201" s="62">
        <f t="shared" si="10"/>
        <v>0</v>
      </c>
    </row>
    <row r="202" spans="1:11" ht="18" customHeight="1">
      <c r="A202" s="82"/>
      <c r="B202" s="83"/>
      <c r="C202" s="83"/>
      <c r="D202" s="83"/>
      <c r="E202" s="83"/>
      <c r="F202" s="85">
        <f t="shared" si="11"/>
        <v>0</v>
      </c>
      <c r="G202" s="315"/>
      <c r="H202" s="315"/>
      <c r="I202" s="315"/>
      <c r="J202" s="28"/>
      <c r="K202" s="62">
        <f t="shared" si="10"/>
        <v>0</v>
      </c>
    </row>
    <row r="203" spans="1:11" ht="18" customHeight="1">
      <c r="A203" s="82"/>
      <c r="B203" s="83"/>
      <c r="C203" s="83"/>
      <c r="D203" s="83"/>
      <c r="E203" s="83"/>
      <c r="F203" s="85">
        <f t="shared" si="11"/>
        <v>0</v>
      </c>
      <c r="G203" s="315"/>
      <c r="H203" s="315"/>
      <c r="I203" s="315"/>
      <c r="J203" s="28"/>
      <c r="K203" s="62">
        <f t="shared" si="10"/>
        <v>0</v>
      </c>
    </row>
    <row r="204" spans="1:11" ht="18" customHeight="1">
      <c r="A204" s="82"/>
      <c r="B204" s="83"/>
      <c r="C204" s="83"/>
      <c r="D204" s="83"/>
      <c r="E204" s="83"/>
      <c r="F204" s="85">
        <f t="shared" si="11"/>
        <v>0</v>
      </c>
      <c r="G204" s="315"/>
      <c r="H204" s="315"/>
      <c r="I204" s="315"/>
      <c r="J204" s="28"/>
      <c r="K204" s="62">
        <f t="shared" si="10"/>
        <v>0</v>
      </c>
    </row>
    <row r="205" spans="1:11" ht="18" customHeight="1">
      <c r="A205" s="82"/>
      <c r="B205" s="83"/>
      <c r="C205" s="83"/>
      <c r="D205" s="83"/>
      <c r="E205" s="83"/>
      <c r="F205" s="85">
        <f t="shared" si="11"/>
        <v>0</v>
      </c>
      <c r="G205" s="315"/>
      <c r="H205" s="315"/>
      <c r="I205" s="315"/>
      <c r="J205" s="28"/>
      <c r="K205" s="62">
        <f t="shared" si="10"/>
        <v>0</v>
      </c>
    </row>
    <row r="206" spans="1:11" ht="18" customHeight="1">
      <c r="A206" s="82"/>
      <c r="B206" s="83"/>
      <c r="C206" s="83"/>
      <c r="D206" s="83"/>
      <c r="E206" s="83"/>
      <c r="F206" s="85">
        <f t="shared" si="11"/>
        <v>0</v>
      </c>
      <c r="G206" s="315"/>
      <c r="H206" s="315"/>
      <c r="I206" s="315"/>
      <c r="J206" s="28"/>
      <c r="K206" s="62">
        <f t="shared" si="10"/>
        <v>0</v>
      </c>
    </row>
    <row r="207" spans="1:11" ht="18" customHeight="1">
      <c r="A207" s="82"/>
      <c r="B207" s="83"/>
      <c r="C207" s="83"/>
      <c r="D207" s="83"/>
      <c r="E207" s="83"/>
      <c r="F207" s="85">
        <f t="shared" si="11"/>
        <v>0</v>
      </c>
      <c r="G207" s="315"/>
      <c r="H207" s="315"/>
      <c r="I207" s="315"/>
      <c r="J207" s="28"/>
      <c r="K207" s="62">
        <f t="shared" si="10"/>
        <v>0</v>
      </c>
    </row>
    <row r="208" spans="1:11" ht="18" customHeight="1">
      <c r="A208" s="82"/>
      <c r="B208" s="83"/>
      <c r="C208" s="83"/>
      <c r="D208" s="83"/>
      <c r="E208" s="83"/>
      <c r="F208" s="85">
        <f t="shared" si="11"/>
        <v>0</v>
      </c>
      <c r="G208" s="315"/>
      <c r="H208" s="315"/>
      <c r="I208" s="315"/>
      <c r="J208" s="28"/>
      <c r="K208" s="62">
        <f t="shared" si="10"/>
        <v>0</v>
      </c>
    </row>
    <row r="209" spans="1:11" ht="18" customHeight="1">
      <c r="A209" s="82"/>
      <c r="B209" s="83"/>
      <c r="C209" s="83"/>
      <c r="D209" s="83"/>
      <c r="E209" s="83"/>
      <c r="F209" s="85">
        <f t="shared" si="11"/>
        <v>0</v>
      </c>
      <c r="G209" s="315"/>
      <c r="H209" s="315"/>
      <c r="I209" s="315"/>
      <c r="J209" s="28"/>
      <c r="K209" s="62">
        <f t="shared" si="10"/>
        <v>0</v>
      </c>
    </row>
    <row r="210" spans="1:11" ht="18" customHeight="1">
      <c r="A210" s="82"/>
      <c r="B210" s="83"/>
      <c r="C210" s="83"/>
      <c r="D210" s="83"/>
      <c r="E210" s="83"/>
      <c r="F210" s="85">
        <f t="shared" si="11"/>
        <v>0</v>
      </c>
      <c r="G210" s="315"/>
      <c r="H210" s="315"/>
      <c r="I210" s="315"/>
      <c r="J210" s="28"/>
      <c r="K210" s="62">
        <f t="shared" si="10"/>
        <v>0</v>
      </c>
    </row>
    <row r="211" spans="1:11" ht="18" customHeight="1">
      <c r="A211" s="82"/>
      <c r="B211" s="83"/>
      <c r="C211" s="83"/>
      <c r="D211" s="83"/>
      <c r="E211" s="83"/>
      <c r="F211" s="85">
        <f t="shared" si="11"/>
        <v>0</v>
      </c>
      <c r="G211" s="315"/>
      <c r="H211" s="315"/>
      <c r="I211" s="315"/>
      <c r="J211" s="28"/>
      <c r="K211" s="62">
        <f t="shared" ref="K211:K274" si="12">MIN($K$4*F211*24,$K$4*8)</f>
        <v>0</v>
      </c>
    </row>
    <row r="212" spans="1:11" ht="18" customHeight="1">
      <c r="A212" s="82"/>
      <c r="B212" s="83"/>
      <c r="C212" s="83"/>
      <c r="D212" s="83"/>
      <c r="E212" s="83"/>
      <c r="F212" s="85">
        <f t="shared" si="11"/>
        <v>0</v>
      </c>
      <c r="G212" s="315"/>
      <c r="H212" s="315"/>
      <c r="I212" s="315"/>
      <c r="J212" s="28"/>
      <c r="K212" s="62">
        <f t="shared" si="12"/>
        <v>0</v>
      </c>
    </row>
    <row r="213" spans="1:11" ht="18" customHeight="1">
      <c r="A213" s="82"/>
      <c r="B213" s="83"/>
      <c r="C213" s="83"/>
      <c r="D213" s="83"/>
      <c r="E213" s="83"/>
      <c r="F213" s="85">
        <f t="shared" si="11"/>
        <v>0</v>
      </c>
      <c r="G213" s="315"/>
      <c r="H213" s="315"/>
      <c r="I213" s="315"/>
      <c r="J213" s="28"/>
      <c r="K213" s="62">
        <f t="shared" si="12"/>
        <v>0</v>
      </c>
    </row>
    <row r="214" spans="1:11" ht="18" customHeight="1">
      <c r="A214" s="82"/>
      <c r="B214" s="83"/>
      <c r="C214" s="83"/>
      <c r="D214" s="83"/>
      <c r="E214" s="83"/>
      <c r="F214" s="85">
        <f t="shared" si="11"/>
        <v>0</v>
      </c>
      <c r="G214" s="315"/>
      <c r="H214" s="315"/>
      <c r="I214" s="315"/>
      <c r="J214" s="28"/>
      <c r="K214" s="62">
        <f t="shared" si="12"/>
        <v>0</v>
      </c>
    </row>
    <row r="215" spans="1:11" ht="18" customHeight="1">
      <c r="A215" s="82"/>
      <c r="B215" s="83"/>
      <c r="C215" s="83"/>
      <c r="D215" s="83"/>
      <c r="E215" s="83"/>
      <c r="F215" s="85">
        <f t="shared" si="11"/>
        <v>0</v>
      </c>
      <c r="G215" s="315"/>
      <c r="H215" s="315"/>
      <c r="I215" s="315"/>
      <c r="J215" s="28"/>
      <c r="K215" s="62">
        <f t="shared" si="12"/>
        <v>0</v>
      </c>
    </row>
    <row r="216" spans="1:11" ht="18" customHeight="1">
      <c r="A216" s="82"/>
      <c r="B216" s="83"/>
      <c r="C216" s="83"/>
      <c r="D216" s="83"/>
      <c r="E216" s="83"/>
      <c r="F216" s="85">
        <f t="shared" ref="F216:F417" si="13">C216-B216-(E216-D216)</f>
        <v>0</v>
      </c>
      <c r="G216" s="315"/>
      <c r="H216" s="315"/>
      <c r="I216" s="315"/>
      <c r="J216" s="28"/>
      <c r="K216" s="62">
        <f t="shared" si="12"/>
        <v>0</v>
      </c>
    </row>
    <row r="217" spans="1:11" ht="18" customHeight="1">
      <c r="A217" s="82"/>
      <c r="B217" s="83"/>
      <c r="C217" s="83"/>
      <c r="D217" s="83"/>
      <c r="E217" s="83"/>
      <c r="F217" s="85">
        <f t="shared" si="13"/>
        <v>0</v>
      </c>
      <c r="G217" s="315"/>
      <c r="H217" s="315"/>
      <c r="I217" s="315"/>
      <c r="J217" s="28"/>
      <c r="K217" s="62">
        <f t="shared" si="12"/>
        <v>0</v>
      </c>
    </row>
    <row r="218" spans="1:11" ht="18" customHeight="1">
      <c r="A218" s="82"/>
      <c r="B218" s="83"/>
      <c r="C218" s="83"/>
      <c r="D218" s="83"/>
      <c r="E218" s="83"/>
      <c r="F218" s="85">
        <f t="shared" si="13"/>
        <v>0</v>
      </c>
      <c r="G218" s="315"/>
      <c r="H218" s="315"/>
      <c r="I218" s="315"/>
      <c r="J218" s="28"/>
      <c r="K218" s="62">
        <f t="shared" si="12"/>
        <v>0</v>
      </c>
    </row>
    <row r="219" spans="1:11" ht="18" customHeight="1">
      <c r="A219" s="82"/>
      <c r="B219" s="83"/>
      <c r="C219" s="83"/>
      <c r="D219" s="83"/>
      <c r="E219" s="83"/>
      <c r="F219" s="85">
        <f t="shared" si="13"/>
        <v>0</v>
      </c>
      <c r="G219" s="315"/>
      <c r="H219" s="315"/>
      <c r="I219" s="315"/>
      <c r="J219" s="28"/>
      <c r="K219" s="62">
        <f t="shared" si="12"/>
        <v>0</v>
      </c>
    </row>
    <row r="220" spans="1:11" ht="18" customHeight="1">
      <c r="A220" s="82"/>
      <c r="B220" s="83"/>
      <c r="C220" s="83"/>
      <c r="D220" s="83"/>
      <c r="E220" s="83"/>
      <c r="F220" s="85">
        <f t="shared" si="13"/>
        <v>0</v>
      </c>
      <c r="G220" s="315"/>
      <c r="H220" s="315"/>
      <c r="I220" s="315"/>
      <c r="J220" s="28"/>
      <c r="K220" s="62">
        <f t="shared" si="12"/>
        <v>0</v>
      </c>
    </row>
    <row r="221" spans="1:11" ht="18" customHeight="1">
      <c r="A221" s="82"/>
      <c r="B221" s="83"/>
      <c r="C221" s="83"/>
      <c r="D221" s="83"/>
      <c r="E221" s="83"/>
      <c r="F221" s="85">
        <f t="shared" si="13"/>
        <v>0</v>
      </c>
      <c r="G221" s="315"/>
      <c r="H221" s="315"/>
      <c r="I221" s="315"/>
      <c r="J221" s="28"/>
      <c r="K221" s="62">
        <f t="shared" si="12"/>
        <v>0</v>
      </c>
    </row>
    <row r="222" spans="1:11" ht="18" customHeight="1">
      <c r="A222" s="82"/>
      <c r="B222" s="83"/>
      <c r="C222" s="83"/>
      <c r="D222" s="83"/>
      <c r="E222" s="83"/>
      <c r="F222" s="85">
        <f t="shared" si="13"/>
        <v>0</v>
      </c>
      <c r="G222" s="315"/>
      <c r="H222" s="315"/>
      <c r="I222" s="315"/>
      <c r="J222" s="28"/>
      <c r="K222" s="62">
        <f t="shared" si="12"/>
        <v>0</v>
      </c>
    </row>
    <row r="223" spans="1:11" ht="18" customHeight="1">
      <c r="A223" s="82"/>
      <c r="B223" s="83"/>
      <c r="C223" s="83"/>
      <c r="D223" s="83"/>
      <c r="E223" s="83"/>
      <c r="F223" s="85">
        <f t="shared" si="13"/>
        <v>0</v>
      </c>
      <c r="G223" s="315"/>
      <c r="H223" s="315"/>
      <c r="I223" s="315"/>
      <c r="J223" s="28"/>
      <c r="K223" s="62">
        <f t="shared" si="12"/>
        <v>0</v>
      </c>
    </row>
    <row r="224" spans="1:11" ht="18" customHeight="1">
      <c r="A224" s="82"/>
      <c r="B224" s="83"/>
      <c r="C224" s="83"/>
      <c r="D224" s="83"/>
      <c r="E224" s="83"/>
      <c r="F224" s="85">
        <f t="shared" si="13"/>
        <v>0</v>
      </c>
      <c r="G224" s="315"/>
      <c r="H224" s="315"/>
      <c r="I224" s="315"/>
      <c r="J224" s="28"/>
      <c r="K224" s="62">
        <f t="shared" si="12"/>
        <v>0</v>
      </c>
    </row>
    <row r="225" spans="1:11" ht="18" customHeight="1">
      <c r="A225" s="82"/>
      <c r="B225" s="83"/>
      <c r="C225" s="83"/>
      <c r="D225" s="83"/>
      <c r="E225" s="83"/>
      <c r="F225" s="85">
        <f t="shared" si="13"/>
        <v>0</v>
      </c>
      <c r="G225" s="315"/>
      <c r="H225" s="315"/>
      <c r="I225" s="315"/>
      <c r="J225" s="28"/>
      <c r="K225" s="62">
        <f t="shared" si="12"/>
        <v>0</v>
      </c>
    </row>
    <row r="226" spans="1:11" ht="18" customHeight="1">
      <c r="A226" s="82"/>
      <c r="B226" s="83"/>
      <c r="C226" s="83"/>
      <c r="D226" s="83"/>
      <c r="E226" s="83"/>
      <c r="F226" s="85">
        <f t="shared" si="13"/>
        <v>0</v>
      </c>
      <c r="G226" s="315"/>
      <c r="H226" s="315"/>
      <c r="I226" s="315"/>
      <c r="J226" s="28"/>
      <c r="K226" s="62">
        <f t="shared" si="12"/>
        <v>0</v>
      </c>
    </row>
    <row r="227" spans="1:11" ht="18" customHeight="1">
      <c r="A227" s="82"/>
      <c r="B227" s="83"/>
      <c r="C227" s="83"/>
      <c r="D227" s="83"/>
      <c r="E227" s="83"/>
      <c r="F227" s="85">
        <f t="shared" si="13"/>
        <v>0</v>
      </c>
      <c r="G227" s="315"/>
      <c r="H227" s="315"/>
      <c r="I227" s="315"/>
      <c r="J227" s="28"/>
      <c r="K227" s="62">
        <f t="shared" si="12"/>
        <v>0</v>
      </c>
    </row>
    <row r="228" spans="1:11" ht="18" customHeight="1">
      <c r="A228" s="82"/>
      <c r="B228" s="83"/>
      <c r="C228" s="83"/>
      <c r="D228" s="83"/>
      <c r="E228" s="83"/>
      <c r="F228" s="85">
        <f t="shared" si="13"/>
        <v>0</v>
      </c>
      <c r="G228" s="315"/>
      <c r="H228" s="315"/>
      <c r="I228" s="315"/>
      <c r="J228" s="28"/>
      <c r="K228" s="62">
        <f t="shared" si="12"/>
        <v>0</v>
      </c>
    </row>
    <row r="229" spans="1:11" ht="18" customHeight="1">
      <c r="A229" s="82"/>
      <c r="B229" s="83"/>
      <c r="C229" s="83"/>
      <c r="D229" s="83"/>
      <c r="E229" s="83"/>
      <c r="F229" s="85">
        <f t="shared" si="13"/>
        <v>0</v>
      </c>
      <c r="G229" s="315"/>
      <c r="H229" s="315"/>
      <c r="I229" s="315"/>
      <c r="J229" s="28"/>
      <c r="K229" s="62">
        <f t="shared" si="12"/>
        <v>0</v>
      </c>
    </row>
    <row r="230" spans="1:11" ht="18" customHeight="1">
      <c r="A230" s="82"/>
      <c r="B230" s="83"/>
      <c r="C230" s="83"/>
      <c r="D230" s="83"/>
      <c r="E230" s="83"/>
      <c r="F230" s="85">
        <f t="shared" si="13"/>
        <v>0</v>
      </c>
      <c r="G230" s="315"/>
      <c r="H230" s="315"/>
      <c r="I230" s="315"/>
      <c r="J230" s="28"/>
      <c r="K230" s="62">
        <f t="shared" si="12"/>
        <v>0</v>
      </c>
    </row>
    <row r="231" spans="1:11" ht="18" customHeight="1">
      <c r="A231" s="82"/>
      <c r="B231" s="83"/>
      <c r="C231" s="83"/>
      <c r="D231" s="83"/>
      <c r="E231" s="83"/>
      <c r="F231" s="85">
        <f t="shared" si="13"/>
        <v>0</v>
      </c>
      <c r="G231" s="315"/>
      <c r="H231" s="315"/>
      <c r="I231" s="315"/>
      <c r="J231" s="28"/>
      <c r="K231" s="62">
        <f t="shared" si="12"/>
        <v>0</v>
      </c>
    </row>
    <row r="232" spans="1:11" ht="18" customHeight="1">
      <c r="A232" s="82"/>
      <c r="B232" s="83"/>
      <c r="C232" s="83"/>
      <c r="D232" s="83"/>
      <c r="E232" s="83"/>
      <c r="F232" s="85">
        <f t="shared" si="13"/>
        <v>0</v>
      </c>
      <c r="G232" s="315"/>
      <c r="H232" s="315"/>
      <c r="I232" s="315"/>
      <c r="J232" s="28"/>
      <c r="K232" s="62">
        <f t="shared" si="12"/>
        <v>0</v>
      </c>
    </row>
    <row r="233" spans="1:11" ht="18" customHeight="1">
      <c r="A233" s="82"/>
      <c r="B233" s="83"/>
      <c r="C233" s="83"/>
      <c r="D233" s="83"/>
      <c r="E233" s="83"/>
      <c r="F233" s="85">
        <f t="shared" si="13"/>
        <v>0</v>
      </c>
      <c r="G233" s="315"/>
      <c r="H233" s="315"/>
      <c r="I233" s="315"/>
      <c r="J233" s="28"/>
      <c r="K233" s="62">
        <f t="shared" si="12"/>
        <v>0</v>
      </c>
    </row>
    <row r="234" spans="1:11" ht="18" customHeight="1">
      <c r="A234" s="82"/>
      <c r="B234" s="83"/>
      <c r="C234" s="83"/>
      <c r="D234" s="83"/>
      <c r="E234" s="83"/>
      <c r="F234" s="85">
        <f t="shared" si="13"/>
        <v>0</v>
      </c>
      <c r="G234" s="315"/>
      <c r="H234" s="315"/>
      <c r="I234" s="315"/>
      <c r="J234" s="28"/>
      <c r="K234" s="62">
        <f t="shared" si="12"/>
        <v>0</v>
      </c>
    </row>
    <row r="235" spans="1:11" ht="18" customHeight="1">
      <c r="A235" s="82"/>
      <c r="B235" s="83"/>
      <c r="C235" s="83"/>
      <c r="D235" s="83"/>
      <c r="E235" s="83"/>
      <c r="F235" s="85">
        <f t="shared" si="13"/>
        <v>0</v>
      </c>
      <c r="G235" s="315"/>
      <c r="H235" s="315"/>
      <c r="I235" s="315"/>
      <c r="J235" s="28"/>
      <c r="K235" s="62">
        <f t="shared" si="12"/>
        <v>0</v>
      </c>
    </row>
    <row r="236" spans="1:11" ht="18" customHeight="1">
      <c r="A236" s="82"/>
      <c r="B236" s="83"/>
      <c r="C236" s="83"/>
      <c r="D236" s="83"/>
      <c r="E236" s="83"/>
      <c r="F236" s="85">
        <f t="shared" si="13"/>
        <v>0</v>
      </c>
      <c r="G236" s="315"/>
      <c r="H236" s="315"/>
      <c r="I236" s="315"/>
      <c r="J236" s="28"/>
      <c r="K236" s="62">
        <f t="shared" si="12"/>
        <v>0</v>
      </c>
    </row>
    <row r="237" spans="1:11" ht="18" customHeight="1">
      <c r="A237" s="82"/>
      <c r="B237" s="83"/>
      <c r="C237" s="83"/>
      <c r="D237" s="83"/>
      <c r="E237" s="83"/>
      <c r="F237" s="85">
        <f t="shared" si="13"/>
        <v>0</v>
      </c>
      <c r="G237" s="315"/>
      <c r="H237" s="315"/>
      <c r="I237" s="315"/>
      <c r="J237" s="28"/>
      <c r="K237" s="62">
        <f t="shared" si="12"/>
        <v>0</v>
      </c>
    </row>
    <row r="238" spans="1:11" ht="18" customHeight="1">
      <c r="A238" s="82"/>
      <c r="B238" s="83"/>
      <c r="C238" s="83"/>
      <c r="D238" s="83"/>
      <c r="E238" s="83"/>
      <c r="F238" s="85">
        <f t="shared" si="13"/>
        <v>0</v>
      </c>
      <c r="G238" s="315"/>
      <c r="H238" s="315"/>
      <c r="I238" s="315"/>
      <c r="J238" s="28"/>
      <c r="K238" s="62">
        <f t="shared" si="12"/>
        <v>0</v>
      </c>
    </row>
    <row r="239" spans="1:11" ht="18" customHeight="1">
      <c r="A239" s="82"/>
      <c r="B239" s="83"/>
      <c r="C239" s="83"/>
      <c r="D239" s="83"/>
      <c r="E239" s="83"/>
      <c r="F239" s="85">
        <f t="shared" si="13"/>
        <v>0</v>
      </c>
      <c r="G239" s="315"/>
      <c r="H239" s="315"/>
      <c r="I239" s="315"/>
      <c r="J239" s="28"/>
      <c r="K239" s="62">
        <f t="shared" si="12"/>
        <v>0</v>
      </c>
    </row>
    <row r="240" spans="1:11" ht="18" customHeight="1">
      <c r="A240" s="82"/>
      <c r="B240" s="83"/>
      <c r="C240" s="83"/>
      <c r="D240" s="83"/>
      <c r="E240" s="83"/>
      <c r="F240" s="85">
        <f t="shared" si="13"/>
        <v>0</v>
      </c>
      <c r="G240" s="315"/>
      <c r="H240" s="315"/>
      <c r="I240" s="315"/>
      <c r="J240" s="28"/>
      <c r="K240" s="62">
        <f t="shared" si="12"/>
        <v>0</v>
      </c>
    </row>
    <row r="241" spans="1:11" ht="18" customHeight="1">
      <c r="A241" s="82"/>
      <c r="B241" s="83"/>
      <c r="C241" s="83"/>
      <c r="D241" s="83"/>
      <c r="E241" s="83"/>
      <c r="F241" s="85">
        <f t="shared" si="13"/>
        <v>0</v>
      </c>
      <c r="G241" s="315"/>
      <c r="H241" s="315"/>
      <c r="I241" s="315"/>
      <c r="J241" s="28"/>
      <c r="K241" s="62">
        <f t="shared" si="12"/>
        <v>0</v>
      </c>
    </row>
    <row r="242" spans="1:11" ht="18" customHeight="1">
      <c r="A242" s="82"/>
      <c r="B242" s="83"/>
      <c r="C242" s="83"/>
      <c r="D242" s="83"/>
      <c r="E242" s="83"/>
      <c r="F242" s="85">
        <f t="shared" si="13"/>
        <v>0</v>
      </c>
      <c r="G242" s="315"/>
      <c r="H242" s="315"/>
      <c r="I242" s="315"/>
      <c r="J242" s="28"/>
      <c r="K242" s="62">
        <f t="shared" si="12"/>
        <v>0</v>
      </c>
    </row>
    <row r="243" spans="1:11" ht="18" customHeight="1">
      <c r="A243" s="82"/>
      <c r="B243" s="83"/>
      <c r="C243" s="83"/>
      <c r="D243" s="83"/>
      <c r="E243" s="83"/>
      <c r="F243" s="85">
        <f t="shared" si="13"/>
        <v>0</v>
      </c>
      <c r="G243" s="315"/>
      <c r="H243" s="315"/>
      <c r="I243" s="315"/>
      <c r="J243" s="28"/>
      <c r="K243" s="62">
        <f t="shared" si="12"/>
        <v>0</v>
      </c>
    </row>
    <row r="244" spans="1:11" ht="18" customHeight="1">
      <c r="A244" s="82"/>
      <c r="B244" s="83"/>
      <c r="C244" s="83"/>
      <c r="D244" s="83"/>
      <c r="E244" s="83"/>
      <c r="F244" s="85">
        <f t="shared" si="13"/>
        <v>0</v>
      </c>
      <c r="G244" s="315"/>
      <c r="H244" s="315"/>
      <c r="I244" s="315"/>
      <c r="J244" s="28"/>
      <c r="K244" s="62">
        <f t="shared" si="12"/>
        <v>0</v>
      </c>
    </row>
    <row r="245" spans="1:11" ht="18" customHeight="1">
      <c r="A245" s="82"/>
      <c r="B245" s="83"/>
      <c r="C245" s="83"/>
      <c r="D245" s="83"/>
      <c r="E245" s="83"/>
      <c r="F245" s="85">
        <f t="shared" si="13"/>
        <v>0</v>
      </c>
      <c r="G245" s="315"/>
      <c r="H245" s="315"/>
      <c r="I245" s="315"/>
      <c r="J245" s="28"/>
      <c r="K245" s="62">
        <f t="shared" si="12"/>
        <v>0</v>
      </c>
    </row>
    <row r="246" spans="1:11" ht="18" customHeight="1">
      <c r="A246" s="82"/>
      <c r="B246" s="83"/>
      <c r="C246" s="83"/>
      <c r="D246" s="83"/>
      <c r="E246" s="83"/>
      <c r="F246" s="85">
        <f t="shared" si="13"/>
        <v>0</v>
      </c>
      <c r="G246" s="315"/>
      <c r="H246" s="315"/>
      <c r="I246" s="315"/>
      <c r="J246" s="28"/>
      <c r="K246" s="62">
        <f t="shared" si="12"/>
        <v>0</v>
      </c>
    </row>
    <row r="247" spans="1:11" ht="18" customHeight="1">
      <c r="A247" s="82"/>
      <c r="B247" s="83"/>
      <c r="C247" s="83"/>
      <c r="D247" s="83"/>
      <c r="E247" s="83"/>
      <c r="F247" s="85">
        <f t="shared" si="13"/>
        <v>0</v>
      </c>
      <c r="G247" s="315"/>
      <c r="H247" s="315"/>
      <c r="I247" s="315"/>
      <c r="J247" s="28"/>
      <c r="K247" s="62">
        <f t="shared" si="12"/>
        <v>0</v>
      </c>
    </row>
    <row r="248" spans="1:11" ht="18" customHeight="1">
      <c r="A248" s="82"/>
      <c r="B248" s="83"/>
      <c r="C248" s="83"/>
      <c r="D248" s="83"/>
      <c r="E248" s="83"/>
      <c r="F248" s="85">
        <f t="shared" si="13"/>
        <v>0</v>
      </c>
      <c r="G248" s="315"/>
      <c r="H248" s="315"/>
      <c r="I248" s="315"/>
      <c r="J248" s="28"/>
      <c r="K248" s="62">
        <f t="shared" si="12"/>
        <v>0</v>
      </c>
    </row>
    <row r="249" spans="1:11" ht="18" customHeight="1">
      <c r="A249" s="82"/>
      <c r="B249" s="83"/>
      <c r="C249" s="83"/>
      <c r="D249" s="83"/>
      <c r="E249" s="83"/>
      <c r="F249" s="85">
        <f t="shared" si="13"/>
        <v>0</v>
      </c>
      <c r="G249" s="315"/>
      <c r="H249" s="315"/>
      <c r="I249" s="315"/>
      <c r="J249" s="28"/>
      <c r="K249" s="62">
        <f t="shared" si="12"/>
        <v>0</v>
      </c>
    </row>
    <row r="250" spans="1:11" ht="18" customHeight="1">
      <c r="A250" s="82"/>
      <c r="B250" s="83"/>
      <c r="C250" s="83"/>
      <c r="D250" s="83"/>
      <c r="E250" s="83"/>
      <c r="F250" s="85">
        <f t="shared" si="13"/>
        <v>0</v>
      </c>
      <c r="G250" s="315"/>
      <c r="H250" s="315"/>
      <c r="I250" s="315"/>
      <c r="J250" s="28"/>
      <c r="K250" s="62">
        <f t="shared" si="12"/>
        <v>0</v>
      </c>
    </row>
    <row r="251" spans="1:11" ht="18" customHeight="1">
      <c r="A251" s="82"/>
      <c r="B251" s="83"/>
      <c r="C251" s="83"/>
      <c r="D251" s="83"/>
      <c r="E251" s="83"/>
      <c r="F251" s="85">
        <f t="shared" si="13"/>
        <v>0</v>
      </c>
      <c r="G251" s="315"/>
      <c r="H251" s="315"/>
      <c r="I251" s="315"/>
      <c r="J251" s="28"/>
      <c r="K251" s="62">
        <f t="shared" si="12"/>
        <v>0</v>
      </c>
    </row>
    <row r="252" spans="1:11" ht="18" customHeight="1">
      <c r="A252" s="82"/>
      <c r="B252" s="83"/>
      <c r="C252" s="83"/>
      <c r="D252" s="83"/>
      <c r="E252" s="83"/>
      <c r="F252" s="85">
        <f t="shared" si="13"/>
        <v>0</v>
      </c>
      <c r="G252" s="315"/>
      <c r="H252" s="315"/>
      <c r="I252" s="315"/>
      <c r="J252" s="28"/>
      <c r="K252" s="62">
        <f t="shared" si="12"/>
        <v>0</v>
      </c>
    </row>
    <row r="253" spans="1:11" ht="18" customHeight="1">
      <c r="A253" s="82"/>
      <c r="B253" s="83"/>
      <c r="C253" s="83"/>
      <c r="D253" s="83"/>
      <c r="E253" s="83"/>
      <c r="F253" s="85">
        <f t="shared" si="13"/>
        <v>0</v>
      </c>
      <c r="G253" s="315"/>
      <c r="H253" s="315"/>
      <c r="I253" s="315"/>
      <c r="J253" s="28"/>
      <c r="K253" s="62">
        <f t="shared" si="12"/>
        <v>0</v>
      </c>
    </row>
    <row r="254" spans="1:11" ht="18" customHeight="1">
      <c r="A254" s="82"/>
      <c r="B254" s="83"/>
      <c r="C254" s="83"/>
      <c r="D254" s="83"/>
      <c r="E254" s="83"/>
      <c r="F254" s="85">
        <f t="shared" si="13"/>
        <v>0</v>
      </c>
      <c r="G254" s="315"/>
      <c r="H254" s="315"/>
      <c r="I254" s="315"/>
      <c r="J254" s="28"/>
      <c r="K254" s="62">
        <f t="shared" si="12"/>
        <v>0</v>
      </c>
    </row>
    <row r="255" spans="1:11" ht="18" customHeight="1">
      <c r="A255" s="82"/>
      <c r="B255" s="83"/>
      <c r="C255" s="83"/>
      <c r="D255" s="83"/>
      <c r="E255" s="83"/>
      <c r="F255" s="85">
        <f t="shared" si="13"/>
        <v>0</v>
      </c>
      <c r="G255" s="315"/>
      <c r="H255" s="315"/>
      <c r="I255" s="315"/>
      <c r="J255" s="28"/>
      <c r="K255" s="62">
        <f t="shared" si="12"/>
        <v>0</v>
      </c>
    </row>
    <row r="256" spans="1:11" ht="18" customHeight="1">
      <c r="A256" s="82"/>
      <c r="B256" s="83"/>
      <c r="C256" s="83"/>
      <c r="D256" s="83"/>
      <c r="E256" s="83"/>
      <c r="F256" s="85">
        <f t="shared" si="13"/>
        <v>0</v>
      </c>
      <c r="G256" s="315"/>
      <c r="H256" s="315"/>
      <c r="I256" s="315"/>
      <c r="J256" s="28"/>
      <c r="K256" s="62">
        <f t="shared" si="12"/>
        <v>0</v>
      </c>
    </row>
    <row r="257" spans="1:11" ht="18" customHeight="1">
      <c r="A257" s="82"/>
      <c r="B257" s="83"/>
      <c r="C257" s="83"/>
      <c r="D257" s="83"/>
      <c r="E257" s="83"/>
      <c r="F257" s="85">
        <f t="shared" si="13"/>
        <v>0</v>
      </c>
      <c r="G257" s="315"/>
      <c r="H257" s="315"/>
      <c r="I257" s="315"/>
      <c r="J257" s="28"/>
      <c r="K257" s="62">
        <f t="shared" si="12"/>
        <v>0</v>
      </c>
    </row>
    <row r="258" spans="1:11" ht="18" customHeight="1">
      <c r="A258" s="82"/>
      <c r="B258" s="83"/>
      <c r="C258" s="83"/>
      <c r="D258" s="83"/>
      <c r="E258" s="83"/>
      <c r="F258" s="85">
        <f t="shared" si="13"/>
        <v>0</v>
      </c>
      <c r="G258" s="315"/>
      <c r="H258" s="315"/>
      <c r="I258" s="315"/>
      <c r="J258" s="28"/>
      <c r="K258" s="62">
        <f t="shared" si="12"/>
        <v>0</v>
      </c>
    </row>
    <row r="259" spans="1:11" ht="18" customHeight="1">
      <c r="A259" s="82"/>
      <c r="B259" s="83"/>
      <c r="C259" s="83"/>
      <c r="D259" s="83"/>
      <c r="E259" s="83"/>
      <c r="F259" s="85">
        <f t="shared" si="13"/>
        <v>0</v>
      </c>
      <c r="G259" s="315"/>
      <c r="H259" s="315"/>
      <c r="I259" s="315"/>
      <c r="J259" s="28"/>
      <c r="K259" s="62">
        <f t="shared" si="12"/>
        <v>0</v>
      </c>
    </row>
    <row r="260" spans="1:11" ht="18" customHeight="1">
      <c r="A260" s="82"/>
      <c r="B260" s="83"/>
      <c r="C260" s="83"/>
      <c r="D260" s="83"/>
      <c r="E260" s="83"/>
      <c r="F260" s="85">
        <f t="shared" si="13"/>
        <v>0</v>
      </c>
      <c r="G260" s="315"/>
      <c r="H260" s="315"/>
      <c r="I260" s="315"/>
      <c r="J260" s="28"/>
      <c r="K260" s="62">
        <f t="shared" si="12"/>
        <v>0</v>
      </c>
    </row>
    <row r="261" spans="1:11" ht="18" customHeight="1">
      <c r="A261" s="82"/>
      <c r="B261" s="83"/>
      <c r="C261" s="83"/>
      <c r="D261" s="83"/>
      <c r="E261" s="83"/>
      <c r="F261" s="85">
        <f t="shared" si="13"/>
        <v>0</v>
      </c>
      <c r="G261" s="315"/>
      <c r="H261" s="315"/>
      <c r="I261" s="315"/>
      <c r="J261" s="28"/>
      <c r="K261" s="62">
        <f t="shared" si="12"/>
        <v>0</v>
      </c>
    </row>
    <row r="262" spans="1:11" ht="18" customHeight="1">
      <c r="A262" s="82"/>
      <c r="B262" s="83"/>
      <c r="C262" s="83"/>
      <c r="D262" s="83"/>
      <c r="E262" s="83"/>
      <c r="F262" s="85">
        <f t="shared" si="13"/>
        <v>0</v>
      </c>
      <c r="G262" s="315"/>
      <c r="H262" s="315"/>
      <c r="I262" s="315"/>
      <c r="J262" s="28"/>
      <c r="K262" s="62">
        <f t="shared" si="12"/>
        <v>0</v>
      </c>
    </row>
    <row r="263" spans="1:11" ht="18" customHeight="1">
      <c r="A263" s="82"/>
      <c r="B263" s="83"/>
      <c r="C263" s="83"/>
      <c r="D263" s="83"/>
      <c r="E263" s="83"/>
      <c r="F263" s="85">
        <f t="shared" si="13"/>
        <v>0</v>
      </c>
      <c r="G263" s="315"/>
      <c r="H263" s="315"/>
      <c r="I263" s="315"/>
      <c r="J263" s="28"/>
      <c r="K263" s="62">
        <f t="shared" si="12"/>
        <v>0</v>
      </c>
    </row>
    <row r="264" spans="1:11" ht="18" customHeight="1">
      <c r="A264" s="82"/>
      <c r="B264" s="83"/>
      <c r="C264" s="83"/>
      <c r="D264" s="83"/>
      <c r="E264" s="83"/>
      <c r="F264" s="85">
        <f t="shared" si="13"/>
        <v>0</v>
      </c>
      <c r="G264" s="315"/>
      <c r="H264" s="315"/>
      <c r="I264" s="315"/>
      <c r="J264" s="28"/>
      <c r="K264" s="62">
        <f t="shared" si="12"/>
        <v>0</v>
      </c>
    </row>
    <row r="265" spans="1:11" ht="18" customHeight="1">
      <c r="A265" s="82"/>
      <c r="B265" s="83"/>
      <c r="C265" s="83"/>
      <c r="D265" s="83"/>
      <c r="E265" s="83"/>
      <c r="F265" s="85">
        <f t="shared" si="13"/>
        <v>0</v>
      </c>
      <c r="G265" s="315"/>
      <c r="H265" s="315"/>
      <c r="I265" s="315"/>
      <c r="J265" s="28"/>
      <c r="K265" s="62">
        <f t="shared" si="12"/>
        <v>0</v>
      </c>
    </row>
    <row r="266" spans="1:11" ht="18" customHeight="1">
      <c r="A266" s="82"/>
      <c r="B266" s="83"/>
      <c r="C266" s="83"/>
      <c r="D266" s="83"/>
      <c r="E266" s="83"/>
      <c r="F266" s="85">
        <f t="shared" si="13"/>
        <v>0</v>
      </c>
      <c r="G266" s="315"/>
      <c r="H266" s="315"/>
      <c r="I266" s="315"/>
      <c r="J266" s="28"/>
      <c r="K266" s="62">
        <f t="shared" si="12"/>
        <v>0</v>
      </c>
    </row>
    <row r="267" spans="1:11" ht="18" customHeight="1">
      <c r="A267" s="82"/>
      <c r="B267" s="83"/>
      <c r="C267" s="83"/>
      <c r="D267" s="83"/>
      <c r="E267" s="83"/>
      <c r="F267" s="85">
        <f t="shared" si="13"/>
        <v>0</v>
      </c>
      <c r="G267" s="315"/>
      <c r="H267" s="315"/>
      <c r="I267" s="315"/>
      <c r="J267" s="28"/>
      <c r="K267" s="62">
        <f t="shared" si="12"/>
        <v>0</v>
      </c>
    </row>
    <row r="268" spans="1:11" ht="18" customHeight="1">
      <c r="A268" s="82"/>
      <c r="B268" s="83"/>
      <c r="C268" s="83"/>
      <c r="D268" s="83"/>
      <c r="E268" s="83"/>
      <c r="F268" s="85">
        <f t="shared" si="13"/>
        <v>0</v>
      </c>
      <c r="G268" s="315"/>
      <c r="H268" s="315"/>
      <c r="I268" s="315"/>
      <c r="J268" s="28"/>
      <c r="K268" s="62">
        <f t="shared" si="12"/>
        <v>0</v>
      </c>
    </row>
    <row r="269" spans="1:11" ht="18" customHeight="1">
      <c r="A269" s="82"/>
      <c r="B269" s="83"/>
      <c r="C269" s="83"/>
      <c r="D269" s="83"/>
      <c r="E269" s="83"/>
      <c r="F269" s="85">
        <f t="shared" si="13"/>
        <v>0</v>
      </c>
      <c r="G269" s="315"/>
      <c r="H269" s="315"/>
      <c r="I269" s="315"/>
      <c r="J269" s="28"/>
      <c r="K269" s="62">
        <f t="shared" si="12"/>
        <v>0</v>
      </c>
    </row>
    <row r="270" spans="1:11" ht="18" customHeight="1">
      <c r="A270" s="82"/>
      <c r="B270" s="83"/>
      <c r="C270" s="83"/>
      <c r="D270" s="83"/>
      <c r="E270" s="83"/>
      <c r="F270" s="85">
        <f t="shared" si="13"/>
        <v>0</v>
      </c>
      <c r="G270" s="315"/>
      <c r="H270" s="315"/>
      <c r="I270" s="315"/>
      <c r="J270" s="28"/>
      <c r="K270" s="62">
        <f t="shared" si="12"/>
        <v>0</v>
      </c>
    </row>
    <row r="271" spans="1:11" ht="18" customHeight="1">
      <c r="A271" s="82"/>
      <c r="B271" s="83"/>
      <c r="C271" s="83"/>
      <c r="D271" s="83"/>
      <c r="E271" s="83"/>
      <c r="F271" s="85">
        <f t="shared" si="13"/>
        <v>0</v>
      </c>
      <c r="G271" s="315"/>
      <c r="H271" s="315"/>
      <c r="I271" s="315"/>
      <c r="J271" s="28"/>
      <c r="K271" s="62">
        <f t="shared" si="12"/>
        <v>0</v>
      </c>
    </row>
    <row r="272" spans="1:11" ht="18" customHeight="1">
      <c r="A272" s="82"/>
      <c r="B272" s="83"/>
      <c r="C272" s="83"/>
      <c r="D272" s="83"/>
      <c r="E272" s="83"/>
      <c r="F272" s="85">
        <f t="shared" si="13"/>
        <v>0</v>
      </c>
      <c r="G272" s="315"/>
      <c r="H272" s="315"/>
      <c r="I272" s="315"/>
      <c r="J272" s="28"/>
      <c r="K272" s="62">
        <f t="shared" si="12"/>
        <v>0</v>
      </c>
    </row>
    <row r="273" spans="1:11" ht="18" customHeight="1">
      <c r="A273" s="82"/>
      <c r="B273" s="83"/>
      <c r="C273" s="83"/>
      <c r="D273" s="83"/>
      <c r="E273" s="83"/>
      <c r="F273" s="85">
        <f t="shared" si="13"/>
        <v>0</v>
      </c>
      <c r="G273" s="315"/>
      <c r="H273" s="315"/>
      <c r="I273" s="315"/>
      <c r="J273" s="28"/>
      <c r="K273" s="62">
        <f t="shared" si="12"/>
        <v>0</v>
      </c>
    </row>
    <row r="274" spans="1:11" ht="18" customHeight="1">
      <c r="A274" s="82"/>
      <c r="B274" s="83"/>
      <c r="C274" s="83"/>
      <c r="D274" s="83"/>
      <c r="E274" s="83"/>
      <c r="F274" s="85">
        <f t="shared" si="13"/>
        <v>0</v>
      </c>
      <c r="G274" s="315"/>
      <c r="H274" s="315"/>
      <c r="I274" s="315"/>
      <c r="J274" s="28"/>
      <c r="K274" s="62">
        <f t="shared" si="12"/>
        <v>0</v>
      </c>
    </row>
    <row r="275" spans="1:11" ht="18" customHeight="1">
      <c r="A275" s="82"/>
      <c r="B275" s="83"/>
      <c r="C275" s="83"/>
      <c r="D275" s="83"/>
      <c r="E275" s="83"/>
      <c r="F275" s="85">
        <f t="shared" si="13"/>
        <v>0</v>
      </c>
      <c r="G275" s="315"/>
      <c r="H275" s="315"/>
      <c r="I275" s="315"/>
      <c r="J275" s="28"/>
      <c r="K275" s="62">
        <f t="shared" ref="K275:K338" si="14">MIN($K$4*F275*24,$K$4*8)</f>
        <v>0</v>
      </c>
    </row>
    <row r="276" spans="1:11" ht="18" customHeight="1">
      <c r="A276" s="82"/>
      <c r="B276" s="83"/>
      <c r="C276" s="83"/>
      <c r="D276" s="83"/>
      <c r="E276" s="83"/>
      <c r="F276" s="85">
        <f t="shared" si="13"/>
        <v>0</v>
      </c>
      <c r="G276" s="315"/>
      <c r="H276" s="315"/>
      <c r="I276" s="315"/>
      <c r="J276" s="28"/>
      <c r="K276" s="62">
        <f t="shared" si="14"/>
        <v>0</v>
      </c>
    </row>
    <row r="277" spans="1:11" ht="18" customHeight="1">
      <c r="A277" s="82"/>
      <c r="B277" s="83"/>
      <c r="C277" s="83"/>
      <c r="D277" s="83"/>
      <c r="E277" s="83"/>
      <c r="F277" s="85">
        <f t="shared" si="13"/>
        <v>0</v>
      </c>
      <c r="G277" s="315"/>
      <c r="H277" s="315"/>
      <c r="I277" s="315"/>
      <c r="J277" s="28"/>
      <c r="K277" s="62">
        <f t="shared" si="14"/>
        <v>0</v>
      </c>
    </row>
    <row r="278" spans="1:11" ht="18" customHeight="1">
      <c r="A278" s="82"/>
      <c r="B278" s="83"/>
      <c r="C278" s="83"/>
      <c r="D278" s="83"/>
      <c r="E278" s="83"/>
      <c r="F278" s="85">
        <f t="shared" si="13"/>
        <v>0</v>
      </c>
      <c r="G278" s="315"/>
      <c r="H278" s="315"/>
      <c r="I278" s="315"/>
      <c r="J278" s="28"/>
      <c r="K278" s="62">
        <f t="shared" si="14"/>
        <v>0</v>
      </c>
    </row>
    <row r="279" spans="1:11" ht="18" customHeight="1">
      <c r="A279" s="82"/>
      <c r="B279" s="83"/>
      <c r="C279" s="83"/>
      <c r="D279" s="83"/>
      <c r="E279" s="83"/>
      <c r="F279" s="85">
        <f t="shared" si="13"/>
        <v>0</v>
      </c>
      <c r="G279" s="315"/>
      <c r="H279" s="315"/>
      <c r="I279" s="315"/>
      <c r="J279" s="28"/>
      <c r="K279" s="62">
        <f t="shared" si="14"/>
        <v>0</v>
      </c>
    </row>
    <row r="280" spans="1:11" ht="18" customHeight="1">
      <c r="A280" s="82"/>
      <c r="B280" s="83"/>
      <c r="C280" s="83"/>
      <c r="D280" s="83"/>
      <c r="E280" s="83"/>
      <c r="F280" s="85">
        <f t="shared" si="13"/>
        <v>0</v>
      </c>
      <c r="G280" s="315"/>
      <c r="H280" s="315"/>
      <c r="I280" s="315"/>
      <c r="J280" s="28"/>
      <c r="K280" s="62">
        <f t="shared" si="14"/>
        <v>0</v>
      </c>
    </row>
    <row r="281" spans="1:11" ht="18" customHeight="1">
      <c r="A281" s="82"/>
      <c r="B281" s="83"/>
      <c r="C281" s="83"/>
      <c r="D281" s="83"/>
      <c r="E281" s="83"/>
      <c r="F281" s="85">
        <f t="shared" si="13"/>
        <v>0</v>
      </c>
      <c r="G281" s="315"/>
      <c r="H281" s="315"/>
      <c r="I281" s="315"/>
      <c r="J281" s="28"/>
      <c r="K281" s="62">
        <f t="shared" si="14"/>
        <v>0</v>
      </c>
    </row>
    <row r="282" spans="1:11" ht="18" customHeight="1">
      <c r="A282" s="82"/>
      <c r="B282" s="83"/>
      <c r="C282" s="83"/>
      <c r="D282" s="83"/>
      <c r="E282" s="83"/>
      <c r="F282" s="85">
        <f t="shared" si="13"/>
        <v>0</v>
      </c>
      <c r="G282" s="315"/>
      <c r="H282" s="315"/>
      <c r="I282" s="315"/>
      <c r="J282" s="28"/>
      <c r="K282" s="62">
        <f t="shared" si="14"/>
        <v>0</v>
      </c>
    </row>
    <row r="283" spans="1:11" ht="18" customHeight="1">
      <c r="A283" s="82"/>
      <c r="B283" s="83"/>
      <c r="C283" s="83"/>
      <c r="D283" s="83"/>
      <c r="E283" s="83"/>
      <c r="F283" s="85">
        <f t="shared" si="13"/>
        <v>0</v>
      </c>
      <c r="G283" s="315"/>
      <c r="H283" s="315"/>
      <c r="I283" s="315"/>
      <c r="J283" s="28"/>
      <c r="K283" s="62">
        <f t="shared" si="14"/>
        <v>0</v>
      </c>
    </row>
    <row r="284" spans="1:11" ht="18" customHeight="1">
      <c r="A284" s="82"/>
      <c r="B284" s="83"/>
      <c r="C284" s="83"/>
      <c r="D284" s="83"/>
      <c r="E284" s="83"/>
      <c r="F284" s="85">
        <f t="shared" si="13"/>
        <v>0</v>
      </c>
      <c r="G284" s="315"/>
      <c r="H284" s="315"/>
      <c r="I284" s="315"/>
      <c r="J284" s="28"/>
      <c r="K284" s="62">
        <f t="shared" si="14"/>
        <v>0</v>
      </c>
    </row>
    <row r="285" spans="1:11" ht="18" customHeight="1">
      <c r="A285" s="82"/>
      <c r="B285" s="83"/>
      <c r="C285" s="83"/>
      <c r="D285" s="83"/>
      <c r="E285" s="83"/>
      <c r="F285" s="85">
        <f t="shared" si="13"/>
        <v>0</v>
      </c>
      <c r="G285" s="315"/>
      <c r="H285" s="315"/>
      <c r="I285" s="315"/>
      <c r="J285" s="28"/>
      <c r="K285" s="62">
        <f t="shared" si="14"/>
        <v>0</v>
      </c>
    </row>
    <row r="286" spans="1:11" ht="18" customHeight="1">
      <c r="A286" s="82"/>
      <c r="B286" s="83"/>
      <c r="C286" s="83"/>
      <c r="D286" s="83"/>
      <c r="E286" s="83"/>
      <c r="F286" s="85">
        <f t="shared" si="13"/>
        <v>0</v>
      </c>
      <c r="G286" s="315"/>
      <c r="H286" s="315"/>
      <c r="I286" s="315"/>
      <c r="J286" s="28"/>
      <c r="K286" s="62">
        <f t="shared" si="14"/>
        <v>0</v>
      </c>
    </row>
    <row r="287" spans="1:11" ht="18" customHeight="1">
      <c r="A287" s="82"/>
      <c r="B287" s="83"/>
      <c r="C287" s="83"/>
      <c r="D287" s="83"/>
      <c r="E287" s="83"/>
      <c r="F287" s="85">
        <f t="shared" si="13"/>
        <v>0</v>
      </c>
      <c r="G287" s="315"/>
      <c r="H287" s="315"/>
      <c r="I287" s="315"/>
      <c r="J287" s="28"/>
      <c r="K287" s="62">
        <f t="shared" si="14"/>
        <v>0</v>
      </c>
    </row>
    <row r="288" spans="1:11" ht="18" customHeight="1">
      <c r="A288" s="82"/>
      <c r="B288" s="83"/>
      <c r="C288" s="83"/>
      <c r="D288" s="83"/>
      <c r="E288" s="83"/>
      <c r="F288" s="85">
        <f t="shared" si="13"/>
        <v>0</v>
      </c>
      <c r="G288" s="315"/>
      <c r="H288" s="315"/>
      <c r="I288" s="315"/>
      <c r="J288" s="28"/>
      <c r="K288" s="62">
        <f t="shared" si="14"/>
        <v>0</v>
      </c>
    </row>
    <row r="289" spans="1:11" ht="18" customHeight="1">
      <c r="A289" s="82"/>
      <c r="B289" s="83"/>
      <c r="C289" s="83"/>
      <c r="D289" s="83"/>
      <c r="E289" s="83"/>
      <c r="F289" s="85">
        <f t="shared" si="13"/>
        <v>0</v>
      </c>
      <c r="G289" s="315"/>
      <c r="H289" s="315"/>
      <c r="I289" s="315"/>
      <c r="J289" s="28"/>
      <c r="K289" s="62">
        <f t="shared" si="14"/>
        <v>0</v>
      </c>
    </row>
    <row r="290" spans="1:11" ht="18" customHeight="1">
      <c r="A290" s="82"/>
      <c r="B290" s="83"/>
      <c r="C290" s="83"/>
      <c r="D290" s="83"/>
      <c r="E290" s="83"/>
      <c r="F290" s="85">
        <f t="shared" si="13"/>
        <v>0</v>
      </c>
      <c r="G290" s="315"/>
      <c r="H290" s="315"/>
      <c r="I290" s="315"/>
      <c r="J290" s="28"/>
      <c r="K290" s="62">
        <f t="shared" si="14"/>
        <v>0</v>
      </c>
    </row>
    <row r="291" spans="1:11" ht="18" customHeight="1">
      <c r="A291" s="82"/>
      <c r="B291" s="83"/>
      <c r="C291" s="83"/>
      <c r="D291" s="83"/>
      <c r="E291" s="83"/>
      <c r="F291" s="85">
        <f t="shared" si="13"/>
        <v>0</v>
      </c>
      <c r="G291" s="315"/>
      <c r="H291" s="315"/>
      <c r="I291" s="315"/>
      <c r="J291" s="28"/>
      <c r="K291" s="62">
        <f t="shared" si="14"/>
        <v>0</v>
      </c>
    </row>
    <row r="292" spans="1:11" ht="18" customHeight="1">
      <c r="A292" s="82"/>
      <c r="B292" s="83"/>
      <c r="C292" s="83"/>
      <c r="D292" s="83"/>
      <c r="E292" s="83"/>
      <c r="F292" s="85">
        <f t="shared" si="13"/>
        <v>0</v>
      </c>
      <c r="G292" s="315"/>
      <c r="H292" s="315"/>
      <c r="I292" s="315"/>
      <c r="J292" s="28"/>
      <c r="K292" s="62">
        <f t="shared" si="14"/>
        <v>0</v>
      </c>
    </row>
    <row r="293" spans="1:11" ht="18" customHeight="1">
      <c r="A293" s="82"/>
      <c r="B293" s="83"/>
      <c r="C293" s="83"/>
      <c r="D293" s="83"/>
      <c r="E293" s="83"/>
      <c r="F293" s="85">
        <f t="shared" si="13"/>
        <v>0</v>
      </c>
      <c r="G293" s="315"/>
      <c r="H293" s="315"/>
      <c r="I293" s="315"/>
      <c r="J293" s="28"/>
      <c r="K293" s="62">
        <f t="shared" si="14"/>
        <v>0</v>
      </c>
    </row>
    <row r="294" spans="1:11" ht="18" customHeight="1">
      <c r="A294" s="82"/>
      <c r="B294" s="83"/>
      <c r="C294" s="83"/>
      <c r="D294" s="83"/>
      <c r="E294" s="83"/>
      <c r="F294" s="85">
        <f t="shared" si="13"/>
        <v>0</v>
      </c>
      <c r="G294" s="315"/>
      <c r="H294" s="315"/>
      <c r="I294" s="315"/>
      <c r="J294" s="28"/>
      <c r="K294" s="62">
        <f t="shared" si="14"/>
        <v>0</v>
      </c>
    </row>
    <row r="295" spans="1:11" ht="18" customHeight="1">
      <c r="A295" s="82"/>
      <c r="B295" s="83"/>
      <c r="C295" s="83"/>
      <c r="D295" s="83"/>
      <c r="E295" s="83"/>
      <c r="F295" s="85">
        <f t="shared" si="13"/>
        <v>0</v>
      </c>
      <c r="G295" s="315"/>
      <c r="H295" s="315"/>
      <c r="I295" s="315"/>
      <c r="J295" s="28"/>
      <c r="K295" s="62">
        <f t="shared" si="14"/>
        <v>0</v>
      </c>
    </row>
    <row r="296" spans="1:11" ht="18" customHeight="1">
      <c r="A296" s="82"/>
      <c r="B296" s="83"/>
      <c r="C296" s="83"/>
      <c r="D296" s="83"/>
      <c r="E296" s="83"/>
      <c r="F296" s="85">
        <f t="shared" si="13"/>
        <v>0</v>
      </c>
      <c r="G296" s="315"/>
      <c r="H296" s="315"/>
      <c r="I296" s="315"/>
      <c r="J296" s="28"/>
      <c r="K296" s="62">
        <f t="shared" si="14"/>
        <v>0</v>
      </c>
    </row>
    <row r="297" spans="1:11" ht="18" customHeight="1">
      <c r="A297" s="82"/>
      <c r="B297" s="83"/>
      <c r="C297" s="83"/>
      <c r="D297" s="83"/>
      <c r="E297" s="83"/>
      <c r="F297" s="85">
        <f t="shared" si="13"/>
        <v>0</v>
      </c>
      <c r="G297" s="315"/>
      <c r="H297" s="315"/>
      <c r="I297" s="315"/>
      <c r="J297" s="28"/>
      <c r="K297" s="62">
        <f t="shared" si="14"/>
        <v>0</v>
      </c>
    </row>
    <row r="298" spans="1:11" ht="18" customHeight="1">
      <c r="A298" s="82"/>
      <c r="B298" s="83"/>
      <c r="C298" s="83"/>
      <c r="D298" s="83"/>
      <c r="E298" s="83"/>
      <c r="F298" s="85">
        <f t="shared" si="13"/>
        <v>0</v>
      </c>
      <c r="G298" s="315"/>
      <c r="H298" s="315"/>
      <c r="I298" s="315"/>
      <c r="J298" s="28"/>
      <c r="K298" s="62">
        <f t="shared" si="14"/>
        <v>0</v>
      </c>
    </row>
    <row r="299" spans="1:11" ht="18" customHeight="1">
      <c r="A299" s="82"/>
      <c r="B299" s="83"/>
      <c r="C299" s="83"/>
      <c r="D299" s="83"/>
      <c r="E299" s="83"/>
      <c r="F299" s="85">
        <f t="shared" si="13"/>
        <v>0</v>
      </c>
      <c r="G299" s="315"/>
      <c r="H299" s="315"/>
      <c r="I299" s="315"/>
      <c r="J299" s="28"/>
      <c r="K299" s="62">
        <f t="shared" si="14"/>
        <v>0</v>
      </c>
    </row>
    <row r="300" spans="1:11" ht="18" customHeight="1">
      <c r="A300" s="82"/>
      <c r="B300" s="83"/>
      <c r="C300" s="83"/>
      <c r="D300" s="83"/>
      <c r="E300" s="83"/>
      <c r="F300" s="85">
        <f t="shared" si="13"/>
        <v>0</v>
      </c>
      <c r="G300" s="315"/>
      <c r="H300" s="315"/>
      <c r="I300" s="315"/>
      <c r="J300" s="28"/>
      <c r="K300" s="62">
        <f t="shared" si="14"/>
        <v>0</v>
      </c>
    </row>
    <row r="301" spans="1:11" ht="18" customHeight="1">
      <c r="A301" s="82"/>
      <c r="B301" s="83"/>
      <c r="C301" s="83"/>
      <c r="D301" s="83"/>
      <c r="E301" s="83"/>
      <c r="F301" s="85">
        <f t="shared" si="13"/>
        <v>0</v>
      </c>
      <c r="G301" s="315"/>
      <c r="H301" s="315"/>
      <c r="I301" s="315"/>
      <c r="J301" s="28"/>
      <c r="K301" s="62">
        <f t="shared" si="14"/>
        <v>0</v>
      </c>
    </row>
    <row r="302" spans="1:11" ht="18" customHeight="1">
      <c r="A302" s="82"/>
      <c r="B302" s="83"/>
      <c r="C302" s="83"/>
      <c r="D302" s="83"/>
      <c r="E302" s="83"/>
      <c r="F302" s="85">
        <f t="shared" si="13"/>
        <v>0</v>
      </c>
      <c r="G302" s="315"/>
      <c r="H302" s="315"/>
      <c r="I302" s="315"/>
      <c r="J302" s="28"/>
      <c r="K302" s="62">
        <f t="shared" si="14"/>
        <v>0</v>
      </c>
    </row>
    <row r="303" spans="1:11" ht="18" customHeight="1">
      <c r="A303" s="82"/>
      <c r="B303" s="83"/>
      <c r="C303" s="83"/>
      <c r="D303" s="83"/>
      <c r="E303" s="83"/>
      <c r="F303" s="85">
        <f t="shared" si="13"/>
        <v>0</v>
      </c>
      <c r="G303" s="315"/>
      <c r="H303" s="315"/>
      <c r="I303" s="315"/>
      <c r="J303" s="28"/>
      <c r="K303" s="62">
        <f t="shared" si="14"/>
        <v>0</v>
      </c>
    </row>
    <row r="304" spans="1:11" ht="18" customHeight="1">
      <c r="A304" s="82"/>
      <c r="B304" s="83"/>
      <c r="C304" s="83"/>
      <c r="D304" s="83"/>
      <c r="E304" s="83"/>
      <c r="F304" s="85">
        <f t="shared" si="13"/>
        <v>0</v>
      </c>
      <c r="G304" s="315"/>
      <c r="H304" s="315"/>
      <c r="I304" s="315"/>
      <c r="J304" s="28"/>
      <c r="K304" s="62">
        <f t="shared" si="14"/>
        <v>0</v>
      </c>
    </row>
    <row r="305" spans="1:11" ht="18" customHeight="1">
      <c r="A305" s="82"/>
      <c r="B305" s="83"/>
      <c r="C305" s="83"/>
      <c r="D305" s="83"/>
      <c r="E305" s="83"/>
      <c r="F305" s="85">
        <f t="shared" si="13"/>
        <v>0</v>
      </c>
      <c r="G305" s="315"/>
      <c r="H305" s="315"/>
      <c r="I305" s="315"/>
      <c r="J305" s="28"/>
      <c r="K305" s="62">
        <f t="shared" si="14"/>
        <v>0</v>
      </c>
    </row>
    <row r="306" spans="1:11" ht="18" customHeight="1">
      <c r="A306" s="82"/>
      <c r="B306" s="83"/>
      <c r="C306" s="83"/>
      <c r="D306" s="83"/>
      <c r="E306" s="83"/>
      <c r="F306" s="85">
        <f t="shared" si="13"/>
        <v>0</v>
      </c>
      <c r="G306" s="315"/>
      <c r="H306" s="315"/>
      <c r="I306" s="315"/>
      <c r="J306" s="28"/>
      <c r="K306" s="62">
        <f t="shared" si="14"/>
        <v>0</v>
      </c>
    </row>
    <row r="307" spans="1:11" ht="18" customHeight="1">
      <c r="A307" s="82"/>
      <c r="B307" s="83"/>
      <c r="C307" s="83"/>
      <c r="D307" s="83"/>
      <c r="E307" s="83"/>
      <c r="F307" s="85">
        <f t="shared" si="13"/>
        <v>0</v>
      </c>
      <c r="G307" s="315"/>
      <c r="H307" s="315"/>
      <c r="I307" s="315"/>
      <c r="J307" s="28"/>
      <c r="K307" s="62">
        <f t="shared" si="14"/>
        <v>0</v>
      </c>
    </row>
    <row r="308" spans="1:11" ht="18" customHeight="1">
      <c r="A308" s="82"/>
      <c r="B308" s="83"/>
      <c r="C308" s="83"/>
      <c r="D308" s="83"/>
      <c r="E308" s="83"/>
      <c r="F308" s="85">
        <f t="shared" si="13"/>
        <v>0</v>
      </c>
      <c r="G308" s="315"/>
      <c r="H308" s="315"/>
      <c r="I308" s="315"/>
      <c r="J308" s="28"/>
      <c r="K308" s="62">
        <f t="shared" si="14"/>
        <v>0</v>
      </c>
    </row>
    <row r="309" spans="1:11" ht="18" customHeight="1">
      <c r="A309" s="82"/>
      <c r="B309" s="83"/>
      <c r="C309" s="83"/>
      <c r="D309" s="83"/>
      <c r="E309" s="83"/>
      <c r="F309" s="85">
        <f t="shared" si="13"/>
        <v>0</v>
      </c>
      <c r="G309" s="315"/>
      <c r="H309" s="315"/>
      <c r="I309" s="315"/>
      <c r="J309" s="28"/>
      <c r="K309" s="62">
        <f t="shared" si="14"/>
        <v>0</v>
      </c>
    </row>
    <row r="310" spans="1:11" ht="18" customHeight="1">
      <c r="A310" s="82"/>
      <c r="B310" s="83"/>
      <c r="C310" s="83"/>
      <c r="D310" s="83"/>
      <c r="E310" s="83"/>
      <c r="F310" s="85">
        <f t="shared" si="13"/>
        <v>0</v>
      </c>
      <c r="G310" s="315"/>
      <c r="H310" s="315"/>
      <c r="I310" s="315"/>
      <c r="J310" s="28"/>
      <c r="K310" s="62">
        <f t="shared" si="14"/>
        <v>0</v>
      </c>
    </row>
    <row r="311" spans="1:11" ht="18" customHeight="1">
      <c r="A311" s="82"/>
      <c r="B311" s="83"/>
      <c r="C311" s="83"/>
      <c r="D311" s="83"/>
      <c r="E311" s="83"/>
      <c r="F311" s="85">
        <f t="shared" si="13"/>
        <v>0</v>
      </c>
      <c r="G311" s="315"/>
      <c r="H311" s="315"/>
      <c r="I311" s="315"/>
      <c r="J311" s="28"/>
      <c r="K311" s="62">
        <f t="shared" si="14"/>
        <v>0</v>
      </c>
    </row>
    <row r="312" spans="1:11" ht="18" customHeight="1">
      <c r="A312" s="82"/>
      <c r="B312" s="83"/>
      <c r="C312" s="83"/>
      <c r="D312" s="83"/>
      <c r="E312" s="83"/>
      <c r="F312" s="85">
        <f t="shared" si="13"/>
        <v>0</v>
      </c>
      <c r="G312" s="315"/>
      <c r="H312" s="315"/>
      <c r="I312" s="315"/>
      <c r="J312" s="28"/>
      <c r="K312" s="62">
        <f t="shared" si="14"/>
        <v>0</v>
      </c>
    </row>
    <row r="313" spans="1:11" ht="18" customHeight="1">
      <c r="A313" s="82"/>
      <c r="B313" s="83"/>
      <c r="C313" s="83"/>
      <c r="D313" s="83"/>
      <c r="E313" s="83"/>
      <c r="F313" s="85">
        <f t="shared" si="13"/>
        <v>0</v>
      </c>
      <c r="G313" s="315"/>
      <c r="H313" s="315"/>
      <c r="I313" s="315"/>
      <c r="J313" s="28"/>
      <c r="K313" s="62">
        <f t="shared" si="14"/>
        <v>0</v>
      </c>
    </row>
    <row r="314" spans="1:11" ht="18" customHeight="1">
      <c r="A314" s="82"/>
      <c r="B314" s="83"/>
      <c r="C314" s="83"/>
      <c r="D314" s="83"/>
      <c r="E314" s="83"/>
      <c r="F314" s="85">
        <f t="shared" si="13"/>
        <v>0</v>
      </c>
      <c r="G314" s="315"/>
      <c r="H314" s="315"/>
      <c r="I314" s="315"/>
      <c r="J314" s="28"/>
      <c r="K314" s="62">
        <f t="shared" si="14"/>
        <v>0</v>
      </c>
    </row>
    <row r="315" spans="1:11" ht="18" customHeight="1">
      <c r="A315" s="82"/>
      <c r="B315" s="83"/>
      <c r="C315" s="83"/>
      <c r="D315" s="83"/>
      <c r="E315" s="83"/>
      <c r="F315" s="85">
        <f t="shared" si="13"/>
        <v>0</v>
      </c>
      <c r="G315" s="315"/>
      <c r="H315" s="315"/>
      <c r="I315" s="315"/>
      <c r="J315" s="28"/>
      <c r="K315" s="62">
        <f t="shared" si="14"/>
        <v>0</v>
      </c>
    </row>
    <row r="316" spans="1:11" ht="18" customHeight="1">
      <c r="A316" s="82"/>
      <c r="B316" s="83"/>
      <c r="C316" s="83"/>
      <c r="D316" s="83"/>
      <c r="E316" s="83"/>
      <c r="F316" s="85">
        <f t="shared" si="13"/>
        <v>0</v>
      </c>
      <c r="G316" s="315"/>
      <c r="H316" s="315"/>
      <c r="I316" s="315"/>
      <c r="J316" s="28"/>
      <c r="K316" s="62">
        <f t="shared" si="14"/>
        <v>0</v>
      </c>
    </row>
    <row r="317" spans="1:11" ht="18" customHeight="1">
      <c r="A317" s="82"/>
      <c r="B317" s="83"/>
      <c r="C317" s="83"/>
      <c r="D317" s="83"/>
      <c r="E317" s="83"/>
      <c r="F317" s="85">
        <f t="shared" si="13"/>
        <v>0</v>
      </c>
      <c r="G317" s="315"/>
      <c r="H317" s="315"/>
      <c r="I317" s="315"/>
      <c r="J317" s="28"/>
      <c r="K317" s="62">
        <f t="shared" si="14"/>
        <v>0</v>
      </c>
    </row>
    <row r="318" spans="1:11" ht="18" customHeight="1">
      <c r="A318" s="82"/>
      <c r="B318" s="83"/>
      <c r="C318" s="83"/>
      <c r="D318" s="83"/>
      <c r="E318" s="83"/>
      <c r="F318" s="85">
        <f t="shared" si="13"/>
        <v>0</v>
      </c>
      <c r="G318" s="315"/>
      <c r="H318" s="315"/>
      <c r="I318" s="315"/>
      <c r="J318" s="28"/>
      <c r="K318" s="62">
        <f t="shared" si="14"/>
        <v>0</v>
      </c>
    </row>
    <row r="319" spans="1:11" ht="18" customHeight="1">
      <c r="A319" s="82"/>
      <c r="B319" s="83"/>
      <c r="C319" s="83"/>
      <c r="D319" s="83"/>
      <c r="E319" s="83"/>
      <c r="F319" s="85">
        <f t="shared" si="13"/>
        <v>0</v>
      </c>
      <c r="G319" s="315"/>
      <c r="H319" s="315"/>
      <c r="I319" s="315"/>
      <c r="J319" s="28"/>
      <c r="K319" s="62">
        <f t="shared" si="14"/>
        <v>0</v>
      </c>
    </row>
    <row r="320" spans="1:11" ht="18" customHeight="1">
      <c r="A320" s="82"/>
      <c r="B320" s="83"/>
      <c r="C320" s="83"/>
      <c r="D320" s="83"/>
      <c r="E320" s="83"/>
      <c r="F320" s="85">
        <f t="shared" si="13"/>
        <v>0</v>
      </c>
      <c r="G320" s="315"/>
      <c r="H320" s="315"/>
      <c r="I320" s="315"/>
      <c r="J320" s="28"/>
      <c r="K320" s="62">
        <f t="shared" si="14"/>
        <v>0</v>
      </c>
    </row>
    <row r="321" spans="1:11" ht="18" customHeight="1">
      <c r="A321" s="82"/>
      <c r="B321" s="83"/>
      <c r="C321" s="83"/>
      <c r="D321" s="83"/>
      <c r="E321" s="83"/>
      <c r="F321" s="85">
        <f t="shared" si="13"/>
        <v>0</v>
      </c>
      <c r="G321" s="315"/>
      <c r="H321" s="315"/>
      <c r="I321" s="315"/>
      <c r="J321" s="28"/>
      <c r="K321" s="62">
        <f t="shared" si="14"/>
        <v>0</v>
      </c>
    </row>
    <row r="322" spans="1:11" ht="18" customHeight="1">
      <c r="A322" s="82"/>
      <c r="B322" s="83"/>
      <c r="C322" s="83"/>
      <c r="D322" s="83"/>
      <c r="E322" s="83"/>
      <c r="F322" s="85">
        <f t="shared" si="13"/>
        <v>0</v>
      </c>
      <c r="G322" s="315"/>
      <c r="H322" s="315"/>
      <c r="I322" s="315"/>
      <c r="J322" s="28"/>
      <c r="K322" s="62">
        <f t="shared" si="14"/>
        <v>0</v>
      </c>
    </row>
    <row r="323" spans="1:11" ht="18" customHeight="1">
      <c r="A323" s="82"/>
      <c r="B323" s="83"/>
      <c r="C323" s="83"/>
      <c r="D323" s="83"/>
      <c r="E323" s="83"/>
      <c r="F323" s="85">
        <f t="shared" si="13"/>
        <v>0</v>
      </c>
      <c r="G323" s="315"/>
      <c r="H323" s="315"/>
      <c r="I323" s="315"/>
      <c r="J323" s="28"/>
      <c r="K323" s="62">
        <f t="shared" si="14"/>
        <v>0</v>
      </c>
    </row>
    <row r="324" spans="1:11" ht="18" customHeight="1">
      <c r="A324" s="82"/>
      <c r="B324" s="83"/>
      <c r="C324" s="83"/>
      <c r="D324" s="83"/>
      <c r="E324" s="83"/>
      <c r="F324" s="85">
        <f t="shared" si="13"/>
        <v>0</v>
      </c>
      <c r="G324" s="315"/>
      <c r="H324" s="315"/>
      <c r="I324" s="315"/>
      <c r="J324" s="28"/>
      <c r="K324" s="62">
        <f t="shared" si="14"/>
        <v>0</v>
      </c>
    </row>
    <row r="325" spans="1:11" ht="18" customHeight="1">
      <c r="A325" s="82"/>
      <c r="B325" s="83"/>
      <c r="C325" s="83"/>
      <c r="D325" s="83"/>
      <c r="E325" s="83"/>
      <c r="F325" s="85">
        <f t="shared" si="13"/>
        <v>0</v>
      </c>
      <c r="G325" s="315"/>
      <c r="H325" s="315"/>
      <c r="I325" s="315"/>
      <c r="J325" s="28"/>
      <c r="K325" s="62">
        <f t="shared" si="14"/>
        <v>0</v>
      </c>
    </row>
    <row r="326" spans="1:11" ht="18" customHeight="1">
      <c r="A326" s="82"/>
      <c r="B326" s="83"/>
      <c r="C326" s="83"/>
      <c r="D326" s="83"/>
      <c r="E326" s="83"/>
      <c r="F326" s="85">
        <f t="shared" si="13"/>
        <v>0</v>
      </c>
      <c r="G326" s="315"/>
      <c r="H326" s="315"/>
      <c r="I326" s="315"/>
      <c r="J326" s="28"/>
      <c r="K326" s="62">
        <f t="shared" si="14"/>
        <v>0</v>
      </c>
    </row>
    <row r="327" spans="1:11" ht="18" customHeight="1">
      <c r="A327" s="82"/>
      <c r="B327" s="83"/>
      <c r="C327" s="83"/>
      <c r="D327" s="83"/>
      <c r="E327" s="83"/>
      <c r="F327" s="85">
        <f t="shared" si="13"/>
        <v>0</v>
      </c>
      <c r="G327" s="315"/>
      <c r="H327" s="315"/>
      <c r="I327" s="315"/>
      <c r="J327" s="28"/>
      <c r="K327" s="62">
        <f t="shared" si="14"/>
        <v>0</v>
      </c>
    </row>
    <row r="328" spans="1:11" ht="18" customHeight="1">
      <c r="A328" s="82"/>
      <c r="B328" s="83"/>
      <c r="C328" s="83"/>
      <c r="D328" s="83"/>
      <c r="E328" s="83"/>
      <c r="F328" s="85">
        <f t="shared" si="13"/>
        <v>0</v>
      </c>
      <c r="G328" s="315"/>
      <c r="H328" s="315"/>
      <c r="I328" s="315"/>
      <c r="J328" s="28"/>
      <c r="K328" s="62">
        <f t="shared" si="14"/>
        <v>0</v>
      </c>
    </row>
    <row r="329" spans="1:11" ht="18" customHeight="1">
      <c r="A329" s="82"/>
      <c r="B329" s="83"/>
      <c r="C329" s="83"/>
      <c r="D329" s="83"/>
      <c r="E329" s="83"/>
      <c r="F329" s="85">
        <f t="shared" si="13"/>
        <v>0</v>
      </c>
      <c r="G329" s="315"/>
      <c r="H329" s="315"/>
      <c r="I329" s="315"/>
      <c r="J329" s="28"/>
      <c r="K329" s="62">
        <f t="shared" si="14"/>
        <v>0</v>
      </c>
    </row>
    <row r="330" spans="1:11" ht="18" customHeight="1">
      <c r="A330" s="82"/>
      <c r="B330" s="83"/>
      <c r="C330" s="83"/>
      <c r="D330" s="83"/>
      <c r="E330" s="83"/>
      <c r="F330" s="85">
        <f t="shared" si="13"/>
        <v>0</v>
      </c>
      <c r="G330" s="315"/>
      <c r="H330" s="315"/>
      <c r="I330" s="315"/>
      <c r="J330" s="28"/>
      <c r="K330" s="62">
        <f t="shared" si="14"/>
        <v>0</v>
      </c>
    </row>
    <row r="331" spans="1:11" ht="18" customHeight="1">
      <c r="A331" s="82"/>
      <c r="B331" s="83"/>
      <c r="C331" s="83"/>
      <c r="D331" s="83"/>
      <c r="E331" s="83"/>
      <c r="F331" s="85">
        <f t="shared" si="13"/>
        <v>0</v>
      </c>
      <c r="G331" s="315"/>
      <c r="H331" s="315"/>
      <c r="I331" s="315"/>
      <c r="J331" s="28"/>
      <c r="K331" s="62">
        <f t="shared" si="14"/>
        <v>0</v>
      </c>
    </row>
    <row r="332" spans="1:11" ht="18" customHeight="1">
      <c r="A332" s="82"/>
      <c r="B332" s="83"/>
      <c r="C332" s="83"/>
      <c r="D332" s="83"/>
      <c r="E332" s="83"/>
      <c r="F332" s="85">
        <f t="shared" si="13"/>
        <v>0</v>
      </c>
      <c r="G332" s="315"/>
      <c r="H332" s="315"/>
      <c r="I332" s="315"/>
      <c r="J332" s="28"/>
      <c r="K332" s="62">
        <f t="shared" si="14"/>
        <v>0</v>
      </c>
    </row>
    <row r="333" spans="1:11" ht="18" customHeight="1">
      <c r="A333" s="82"/>
      <c r="B333" s="83"/>
      <c r="C333" s="83"/>
      <c r="D333" s="83"/>
      <c r="E333" s="83"/>
      <c r="F333" s="85">
        <f t="shared" si="13"/>
        <v>0</v>
      </c>
      <c r="G333" s="315"/>
      <c r="H333" s="315"/>
      <c r="I333" s="315"/>
      <c r="J333" s="28"/>
      <c r="K333" s="62">
        <f t="shared" si="14"/>
        <v>0</v>
      </c>
    </row>
    <row r="334" spans="1:11" ht="18" customHeight="1">
      <c r="A334" s="82"/>
      <c r="B334" s="83"/>
      <c r="C334" s="83"/>
      <c r="D334" s="83"/>
      <c r="E334" s="83"/>
      <c r="F334" s="85">
        <f t="shared" si="13"/>
        <v>0</v>
      </c>
      <c r="G334" s="315"/>
      <c r="H334" s="315"/>
      <c r="I334" s="315"/>
      <c r="J334" s="28"/>
      <c r="K334" s="62">
        <f t="shared" si="14"/>
        <v>0</v>
      </c>
    </row>
    <row r="335" spans="1:11" ht="18" customHeight="1">
      <c r="A335" s="82"/>
      <c r="B335" s="83"/>
      <c r="C335" s="83"/>
      <c r="D335" s="83"/>
      <c r="E335" s="83"/>
      <c r="F335" s="85">
        <f t="shared" si="13"/>
        <v>0</v>
      </c>
      <c r="G335" s="315"/>
      <c r="H335" s="315"/>
      <c r="I335" s="315"/>
      <c r="J335" s="28"/>
      <c r="K335" s="62">
        <f t="shared" si="14"/>
        <v>0</v>
      </c>
    </row>
    <row r="336" spans="1:11" ht="18" customHeight="1">
      <c r="A336" s="82"/>
      <c r="B336" s="83"/>
      <c r="C336" s="83"/>
      <c r="D336" s="83"/>
      <c r="E336" s="83"/>
      <c r="F336" s="85">
        <f t="shared" si="13"/>
        <v>0</v>
      </c>
      <c r="G336" s="315"/>
      <c r="H336" s="315"/>
      <c r="I336" s="315"/>
      <c r="J336" s="28"/>
      <c r="K336" s="62">
        <f t="shared" si="14"/>
        <v>0</v>
      </c>
    </row>
    <row r="337" spans="1:11" ht="18" customHeight="1">
      <c r="A337" s="82"/>
      <c r="B337" s="83"/>
      <c r="C337" s="83"/>
      <c r="D337" s="83"/>
      <c r="E337" s="83"/>
      <c r="F337" s="85">
        <f t="shared" si="13"/>
        <v>0</v>
      </c>
      <c r="G337" s="315"/>
      <c r="H337" s="315"/>
      <c r="I337" s="315"/>
      <c r="J337" s="28"/>
      <c r="K337" s="62">
        <f t="shared" si="14"/>
        <v>0</v>
      </c>
    </row>
    <row r="338" spans="1:11" ht="18" customHeight="1">
      <c r="A338" s="82"/>
      <c r="B338" s="83"/>
      <c r="C338" s="83"/>
      <c r="D338" s="83"/>
      <c r="E338" s="83"/>
      <c r="F338" s="85">
        <f t="shared" si="13"/>
        <v>0</v>
      </c>
      <c r="G338" s="315"/>
      <c r="H338" s="315"/>
      <c r="I338" s="315"/>
      <c r="J338" s="28"/>
      <c r="K338" s="62">
        <f t="shared" si="14"/>
        <v>0</v>
      </c>
    </row>
    <row r="339" spans="1:11" ht="18" customHeight="1">
      <c r="A339" s="82"/>
      <c r="B339" s="83"/>
      <c r="C339" s="83"/>
      <c r="D339" s="83"/>
      <c r="E339" s="83"/>
      <c r="F339" s="85">
        <f t="shared" si="13"/>
        <v>0</v>
      </c>
      <c r="G339" s="315"/>
      <c r="H339" s="315"/>
      <c r="I339" s="315"/>
      <c r="J339" s="28"/>
      <c r="K339" s="62">
        <f t="shared" ref="K339:K402" si="15">MIN($K$4*F339*24,$K$4*8)</f>
        <v>0</v>
      </c>
    </row>
    <row r="340" spans="1:11" ht="18" customHeight="1">
      <c r="A340" s="82"/>
      <c r="B340" s="83"/>
      <c r="C340" s="83"/>
      <c r="D340" s="83"/>
      <c r="E340" s="83"/>
      <c r="F340" s="85">
        <f t="shared" si="13"/>
        <v>0</v>
      </c>
      <c r="G340" s="315"/>
      <c r="H340" s="315"/>
      <c r="I340" s="315"/>
      <c r="J340" s="28"/>
      <c r="K340" s="62">
        <f t="shared" si="15"/>
        <v>0</v>
      </c>
    </row>
    <row r="341" spans="1:11" ht="18" customHeight="1">
      <c r="A341" s="82"/>
      <c r="B341" s="83"/>
      <c r="C341" s="83"/>
      <c r="D341" s="83"/>
      <c r="E341" s="83"/>
      <c r="F341" s="85">
        <f t="shared" si="13"/>
        <v>0</v>
      </c>
      <c r="G341" s="315"/>
      <c r="H341" s="315"/>
      <c r="I341" s="315"/>
      <c r="J341" s="28"/>
      <c r="K341" s="62">
        <f t="shared" si="15"/>
        <v>0</v>
      </c>
    </row>
    <row r="342" spans="1:11" ht="18" customHeight="1">
      <c r="A342" s="82"/>
      <c r="B342" s="83"/>
      <c r="C342" s="83"/>
      <c r="D342" s="83"/>
      <c r="E342" s="83"/>
      <c r="F342" s="85">
        <f t="shared" si="13"/>
        <v>0</v>
      </c>
      <c r="G342" s="315"/>
      <c r="H342" s="315"/>
      <c r="I342" s="315"/>
      <c r="J342" s="28"/>
      <c r="K342" s="62">
        <f t="shared" si="15"/>
        <v>0</v>
      </c>
    </row>
    <row r="343" spans="1:11" ht="18" customHeight="1">
      <c r="A343" s="82"/>
      <c r="B343" s="83"/>
      <c r="C343" s="83"/>
      <c r="D343" s="83"/>
      <c r="E343" s="83"/>
      <c r="F343" s="85">
        <f t="shared" si="13"/>
        <v>0</v>
      </c>
      <c r="G343" s="315"/>
      <c r="H343" s="315"/>
      <c r="I343" s="315"/>
      <c r="J343" s="28"/>
      <c r="K343" s="62">
        <f t="shared" si="15"/>
        <v>0</v>
      </c>
    </row>
    <row r="344" spans="1:11" ht="18" customHeight="1">
      <c r="A344" s="82"/>
      <c r="B344" s="83"/>
      <c r="C344" s="83"/>
      <c r="D344" s="83"/>
      <c r="E344" s="83"/>
      <c r="F344" s="85">
        <f t="shared" si="13"/>
        <v>0</v>
      </c>
      <c r="G344" s="315"/>
      <c r="H344" s="315"/>
      <c r="I344" s="315"/>
      <c r="J344" s="28"/>
      <c r="K344" s="62">
        <f t="shared" si="15"/>
        <v>0</v>
      </c>
    </row>
    <row r="345" spans="1:11" ht="18" customHeight="1">
      <c r="A345" s="82"/>
      <c r="B345" s="83"/>
      <c r="C345" s="83"/>
      <c r="D345" s="83"/>
      <c r="E345" s="83"/>
      <c r="F345" s="85">
        <f t="shared" si="13"/>
        <v>0</v>
      </c>
      <c r="G345" s="315"/>
      <c r="H345" s="315"/>
      <c r="I345" s="315"/>
      <c r="J345" s="28"/>
      <c r="K345" s="62">
        <f t="shared" si="15"/>
        <v>0</v>
      </c>
    </row>
    <row r="346" spans="1:11" ht="18" customHeight="1">
      <c r="A346" s="82"/>
      <c r="B346" s="83"/>
      <c r="C346" s="83"/>
      <c r="D346" s="83"/>
      <c r="E346" s="83"/>
      <c r="F346" s="85">
        <f t="shared" si="13"/>
        <v>0</v>
      </c>
      <c r="G346" s="315"/>
      <c r="H346" s="315"/>
      <c r="I346" s="315"/>
      <c r="J346" s="28"/>
      <c r="K346" s="62">
        <f t="shared" si="15"/>
        <v>0</v>
      </c>
    </row>
    <row r="347" spans="1:11" ht="18" customHeight="1">
      <c r="A347" s="82"/>
      <c r="B347" s="83"/>
      <c r="C347" s="83"/>
      <c r="D347" s="83"/>
      <c r="E347" s="83"/>
      <c r="F347" s="85">
        <f t="shared" si="13"/>
        <v>0</v>
      </c>
      <c r="G347" s="315"/>
      <c r="H347" s="315"/>
      <c r="I347" s="315"/>
      <c r="J347" s="28"/>
      <c r="K347" s="62">
        <f t="shared" si="15"/>
        <v>0</v>
      </c>
    </row>
    <row r="348" spans="1:11" ht="18" customHeight="1">
      <c r="A348" s="82"/>
      <c r="B348" s="83"/>
      <c r="C348" s="83"/>
      <c r="D348" s="83"/>
      <c r="E348" s="83"/>
      <c r="F348" s="85">
        <f t="shared" si="13"/>
        <v>0</v>
      </c>
      <c r="G348" s="315"/>
      <c r="H348" s="315"/>
      <c r="I348" s="315"/>
      <c r="J348" s="28"/>
      <c r="K348" s="62">
        <f t="shared" si="15"/>
        <v>0</v>
      </c>
    </row>
    <row r="349" spans="1:11" ht="18" customHeight="1">
      <c r="A349" s="82"/>
      <c r="B349" s="83"/>
      <c r="C349" s="83"/>
      <c r="D349" s="83"/>
      <c r="E349" s="83"/>
      <c r="F349" s="85">
        <f t="shared" si="13"/>
        <v>0</v>
      </c>
      <c r="G349" s="315"/>
      <c r="H349" s="315"/>
      <c r="I349" s="315"/>
      <c r="J349" s="28"/>
      <c r="K349" s="62">
        <f t="shared" si="15"/>
        <v>0</v>
      </c>
    </row>
    <row r="350" spans="1:11" ht="18" customHeight="1">
      <c r="A350" s="82"/>
      <c r="B350" s="83"/>
      <c r="C350" s="83"/>
      <c r="D350" s="83"/>
      <c r="E350" s="83"/>
      <c r="F350" s="85">
        <f t="shared" si="13"/>
        <v>0</v>
      </c>
      <c r="G350" s="315"/>
      <c r="H350" s="315"/>
      <c r="I350" s="315"/>
      <c r="J350" s="28"/>
      <c r="K350" s="62">
        <f t="shared" si="15"/>
        <v>0</v>
      </c>
    </row>
    <row r="351" spans="1:11" ht="18" customHeight="1">
      <c r="A351" s="82"/>
      <c r="B351" s="83"/>
      <c r="C351" s="83"/>
      <c r="D351" s="83"/>
      <c r="E351" s="83"/>
      <c r="F351" s="85">
        <f t="shared" si="13"/>
        <v>0</v>
      </c>
      <c r="G351" s="315"/>
      <c r="H351" s="315"/>
      <c r="I351" s="315"/>
      <c r="J351" s="28"/>
      <c r="K351" s="62">
        <f t="shared" si="15"/>
        <v>0</v>
      </c>
    </row>
    <row r="352" spans="1:11" ht="18" customHeight="1">
      <c r="A352" s="82"/>
      <c r="B352" s="83"/>
      <c r="C352" s="83"/>
      <c r="D352" s="83"/>
      <c r="E352" s="83"/>
      <c r="F352" s="85">
        <f t="shared" si="13"/>
        <v>0</v>
      </c>
      <c r="G352" s="315"/>
      <c r="H352" s="315"/>
      <c r="I352" s="315"/>
      <c r="J352" s="28"/>
      <c r="K352" s="62">
        <f t="shared" si="15"/>
        <v>0</v>
      </c>
    </row>
    <row r="353" spans="1:11" ht="18" customHeight="1">
      <c r="A353" s="82"/>
      <c r="B353" s="83"/>
      <c r="C353" s="83"/>
      <c r="D353" s="83"/>
      <c r="E353" s="83"/>
      <c r="F353" s="85">
        <f t="shared" si="13"/>
        <v>0</v>
      </c>
      <c r="G353" s="315"/>
      <c r="H353" s="315"/>
      <c r="I353" s="315"/>
      <c r="J353" s="28"/>
      <c r="K353" s="62">
        <f t="shared" si="15"/>
        <v>0</v>
      </c>
    </row>
    <row r="354" spans="1:11" ht="18" customHeight="1">
      <c r="A354" s="82"/>
      <c r="B354" s="83"/>
      <c r="C354" s="83"/>
      <c r="D354" s="83"/>
      <c r="E354" s="83"/>
      <c r="F354" s="85">
        <f t="shared" si="13"/>
        <v>0</v>
      </c>
      <c r="G354" s="315"/>
      <c r="H354" s="315"/>
      <c r="I354" s="315"/>
      <c r="J354" s="28"/>
      <c r="K354" s="62">
        <f t="shared" si="15"/>
        <v>0</v>
      </c>
    </row>
    <row r="355" spans="1:11" ht="18" customHeight="1">
      <c r="A355" s="82"/>
      <c r="B355" s="83"/>
      <c r="C355" s="83"/>
      <c r="D355" s="83"/>
      <c r="E355" s="83"/>
      <c r="F355" s="85">
        <f t="shared" si="13"/>
        <v>0</v>
      </c>
      <c r="G355" s="315"/>
      <c r="H355" s="315"/>
      <c r="I355" s="315"/>
      <c r="J355" s="28"/>
      <c r="K355" s="62">
        <f t="shared" si="15"/>
        <v>0</v>
      </c>
    </row>
    <row r="356" spans="1:11" ht="18" customHeight="1">
      <c r="A356" s="82"/>
      <c r="B356" s="83"/>
      <c r="C356" s="83"/>
      <c r="D356" s="83"/>
      <c r="E356" s="83"/>
      <c r="F356" s="85">
        <f t="shared" si="13"/>
        <v>0</v>
      </c>
      <c r="G356" s="315"/>
      <c r="H356" s="315"/>
      <c r="I356" s="315"/>
      <c r="J356" s="28"/>
      <c r="K356" s="62">
        <f t="shared" si="15"/>
        <v>0</v>
      </c>
    </row>
    <row r="357" spans="1:11" ht="18" customHeight="1">
      <c r="A357" s="82"/>
      <c r="B357" s="83"/>
      <c r="C357" s="83"/>
      <c r="D357" s="83"/>
      <c r="E357" s="83"/>
      <c r="F357" s="85">
        <f t="shared" si="13"/>
        <v>0</v>
      </c>
      <c r="G357" s="315"/>
      <c r="H357" s="315"/>
      <c r="I357" s="315"/>
      <c r="J357" s="28"/>
      <c r="K357" s="62">
        <f t="shared" si="15"/>
        <v>0</v>
      </c>
    </row>
    <row r="358" spans="1:11" ht="18" customHeight="1">
      <c r="A358" s="82"/>
      <c r="B358" s="83"/>
      <c r="C358" s="83"/>
      <c r="D358" s="83"/>
      <c r="E358" s="83"/>
      <c r="F358" s="85">
        <f t="shared" si="13"/>
        <v>0</v>
      </c>
      <c r="G358" s="315"/>
      <c r="H358" s="315"/>
      <c r="I358" s="315"/>
      <c r="J358" s="28"/>
      <c r="K358" s="62">
        <f t="shared" si="15"/>
        <v>0</v>
      </c>
    </row>
    <row r="359" spans="1:11" ht="18" customHeight="1">
      <c r="A359" s="82"/>
      <c r="B359" s="83"/>
      <c r="C359" s="83"/>
      <c r="D359" s="83"/>
      <c r="E359" s="83"/>
      <c r="F359" s="85">
        <f t="shared" si="13"/>
        <v>0</v>
      </c>
      <c r="G359" s="315"/>
      <c r="H359" s="315"/>
      <c r="I359" s="315"/>
      <c r="J359" s="28"/>
      <c r="K359" s="62">
        <f t="shared" si="15"/>
        <v>0</v>
      </c>
    </row>
    <row r="360" spans="1:11" ht="18" customHeight="1">
      <c r="A360" s="82"/>
      <c r="B360" s="83"/>
      <c r="C360" s="83"/>
      <c r="D360" s="83"/>
      <c r="E360" s="83"/>
      <c r="F360" s="85">
        <f t="shared" si="13"/>
        <v>0</v>
      </c>
      <c r="G360" s="315"/>
      <c r="H360" s="315"/>
      <c r="I360" s="315"/>
      <c r="J360" s="28"/>
      <c r="K360" s="62">
        <f t="shared" si="15"/>
        <v>0</v>
      </c>
    </row>
    <row r="361" spans="1:11" ht="18" customHeight="1">
      <c r="A361" s="82"/>
      <c r="B361" s="83"/>
      <c r="C361" s="83"/>
      <c r="D361" s="83"/>
      <c r="E361" s="83"/>
      <c r="F361" s="85">
        <f t="shared" si="13"/>
        <v>0</v>
      </c>
      <c r="G361" s="315"/>
      <c r="H361" s="315"/>
      <c r="I361" s="315"/>
      <c r="J361" s="28"/>
      <c r="K361" s="62">
        <f t="shared" si="15"/>
        <v>0</v>
      </c>
    </row>
    <row r="362" spans="1:11" ht="18" customHeight="1">
      <c r="A362" s="82"/>
      <c r="B362" s="83"/>
      <c r="C362" s="83"/>
      <c r="D362" s="83"/>
      <c r="E362" s="83"/>
      <c r="F362" s="85">
        <f t="shared" si="13"/>
        <v>0</v>
      </c>
      <c r="G362" s="315"/>
      <c r="H362" s="315"/>
      <c r="I362" s="315"/>
      <c r="J362" s="28"/>
      <c r="K362" s="62">
        <f t="shared" si="15"/>
        <v>0</v>
      </c>
    </row>
    <row r="363" spans="1:11" ht="18" customHeight="1">
      <c r="A363" s="82"/>
      <c r="B363" s="83"/>
      <c r="C363" s="83"/>
      <c r="D363" s="83"/>
      <c r="E363" s="83"/>
      <c r="F363" s="85">
        <f t="shared" si="13"/>
        <v>0</v>
      </c>
      <c r="G363" s="315"/>
      <c r="H363" s="315"/>
      <c r="I363" s="315"/>
      <c r="J363" s="28"/>
      <c r="K363" s="62">
        <f t="shared" si="15"/>
        <v>0</v>
      </c>
    </row>
    <row r="364" spans="1:11" ht="18" customHeight="1">
      <c r="A364" s="82"/>
      <c r="B364" s="83"/>
      <c r="C364" s="83"/>
      <c r="D364" s="83"/>
      <c r="E364" s="83"/>
      <c r="F364" s="85">
        <f t="shared" si="13"/>
        <v>0</v>
      </c>
      <c r="G364" s="315"/>
      <c r="H364" s="315"/>
      <c r="I364" s="315"/>
      <c r="J364" s="28"/>
      <c r="K364" s="62">
        <f t="shared" si="15"/>
        <v>0</v>
      </c>
    </row>
    <row r="365" spans="1:11" ht="18" customHeight="1">
      <c r="A365" s="82"/>
      <c r="B365" s="83"/>
      <c r="C365" s="83"/>
      <c r="D365" s="83"/>
      <c r="E365" s="83"/>
      <c r="F365" s="85">
        <f t="shared" si="13"/>
        <v>0</v>
      </c>
      <c r="G365" s="315"/>
      <c r="H365" s="315"/>
      <c r="I365" s="315"/>
      <c r="J365" s="28"/>
      <c r="K365" s="62">
        <f t="shared" si="15"/>
        <v>0</v>
      </c>
    </row>
    <row r="366" spans="1:11" ht="18" customHeight="1">
      <c r="A366" s="82"/>
      <c r="B366" s="83"/>
      <c r="C366" s="83"/>
      <c r="D366" s="83"/>
      <c r="E366" s="83"/>
      <c r="F366" s="85">
        <f t="shared" si="13"/>
        <v>0</v>
      </c>
      <c r="G366" s="315"/>
      <c r="H366" s="315"/>
      <c r="I366" s="315"/>
      <c r="J366" s="28"/>
      <c r="K366" s="62">
        <f t="shared" si="15"/>
        <v>0</v>
      </c>
    </row>
    <row r="367" spans="1:11" ht="18" customHeight="1">
      <c r="A367" s="82"/>
      <c r="B367" s="83"/>
      <c r="C367" s="83"/>
      <c r="D367" s="83"/>
      <c r="E367" s="83"/>
      <c r="F367" s="85">
        <f t="shared" si="13"/>
        <v>0</v>
      </c>
      <c r="G367" s="315"/>
      <c r="H367" s="315"/>
      <c r="I367" s="315"/>
      <c r="J367" s="28"/>
      <c r="K367" s="62">
        <f t="shared" si="15"/>
        <v>0</v>
      </c>
    </row>
    <row r="368" spans="1:11" ht="18" customHeight="1">
      <c r="A368" s="82"/>
      <c r="B368" s="83"/>
      <c r="C368" s="83"/>
      <c r="D368" s="83"/>
      <c r="E368" s="83"/>
      <c r="F368" s="85">
        <f t="shared" si="13"/>
        <v>0</v>
      </c>
      <c r="G368" s="315"/>
      <c r="H368" s="315"/>
      <c r="I368" s="315"/>
      <c r="J368" s="28"/>
      <c r="K368" s="62">
        <f t="shared" si="15"/>
        <v>0</v>
      </c>
    </row>
    <row r="369" spans="1:11" ht="18" customHeight="1">
      <c r="A369" s="82"/>
      <c r="B369" s="83"/>
      <c r="C369" s="83"/>
      <c r="D369" s="83"/>
      <c r="E369" s="83"/>
      <c r="F369" s="85">
        <f t="shared" si="13"/>
        <v>0</v>
      </c>
      <c r="G369" s="315"/>
      <c r="H369" s="315"/>
      <c r="I369" s="315"/>
      <c r="J369" s="28"/>
      <c r="K369" s="62">
        <f t="shared" si="15"/>
        <v>0</v>
      </c>
    </row>
    <row r="370" spans="1:11" ht="18" customHeight="1">
      <c r="A370" s="82"/>
      <c r="B370" s="83"/>
      <c r="C370" s="83"/>
      <c r="D370" s="83"/>
      <c r="E370" s="83"/>
      <c r="F370" s="85">
        <f t="shared" si="13"/>
        <v>0</v>
      </c>
      <c r="G370" s="315"/>
      <c r="H370" s="315"/>
      <c r="I370" s="315"/>
      <c r="J370" s="28"/>
      <c r="K370" s="62">
        <f t="shared" si="15"/>
        <v>0</v>
      </c>
    </row>
    <row r="371" spans="1:11" ht="18" customHeight="1">
      <c r="A371" s="82"/>
      <c r="B371" s="83"/>
      <c r="C371" s="83"/>
      <c r="D371" s="83"/>
      <c r="E371" s="83"/>
      <c r="F371" s="85">
        <f t="shared" si="13"/>
        <v>0</v>
      </c>
      <c r="G371" s="315"/>
      <c r="H371" s="315"/>
      <c r="I371" s="315"/>
      <c r="J371" s="28"/>
      <c r="K371" s="62">
        <f t="shared" si="15"/>
        <v>0</v>
      </c>
    </row>
    <row r="372" spans="1:11" ht="18" customHeight="1">
      <c r="A372" s="82"/>
      <c r="B372" s="83"/>
      <c r="C372" s="83"/>
      <c r="D372" s="83"/>
      <c r="E372" s="83"/>
      <c r="F372" s="85">
        <f t="shared" ref="F372:F401" si="16">C372-B372-(E372-D372)</f>
        <v>0</v>
      </c>
      <c r="G372" s="315"/>
      <c r="H372" s="315"/>
      <c r="I372" s="315"/>
      <c r="J372" s="28"/>
      <c r="K372" s="62">
        <f t="shared" si="15"/>
        <v>0</v>
      </c>
    </row>
    <row r="373" spans="1:11" ht="18" customHeight="1">
      <c r="A373" s="82"/>
      <c r="B373" s="83"/>
      <c r="C373" s="83"/>
      <c r="D373" s="83"/>
      <c r="E373" s="83"/>
      <c r="F373" s="85">
        <f t="shared" si="16"/>
        <v>0</v>
      </c>
      <c r="G373" s="315"/>
      <c r="H373" s="315"/>
      <c r="I373" s="315"/>
      <c r="J373" s="28"/>
      <c r="K373" s="62">
        <f t="shared" si="15"/>
        <v>0</v>
      </c>
    </row>
    <row r="374" spans="1:11" ht="18" customHeight="1">
      <c r="A374" s="82"/>
      <c r="B374" s="83"/>
      <c r="C374" s="83"/>
      <c r="D374" s="83"/>
      <c r="E374" s="83"/>
      <c r="F374" s="85">
        <f t="shared" si="16"/>
        <v>0</v>
      </c>
      <c r="G374" s="315"/>
      <c r="H374" s="315"/>
      <c r="I374" s="315"/>
      <c r="J374" s="28"/>
      <c r="K374" s="62">
        <f t="shared" si="15"/>
        <v>0</v>
      </c>
    </row>
    <row r="375" spans="1:11" ht="18" customHeight="1">
      <c r="A375" s="82"/>
      <c r="B375" s="83"/>
      <c r="C375" s="83"/>
      <c r="D375" s="83"/>
      <c r="E375" s="83"/>
      <c r="F375" s="85">
        <f t="shared" si="16"/>
        <v>0</v>
      </c>
      <c r="G375" s="315"/>
      <c r="H375" s="315"/>
      <c r="I375" s="315"/>
      <c r="J375" s="28"/>
      <c r="K375" s="62">
        <f t="shared" si="15"/>
        <v>0</v>
      </c>
    </row>
    <row r="376" spans="1:11" ht="18" customHeight="1">
      <c r="A376" s="82"/>
      <c r="B376" s="83"/>
      <c r="C376" s="83"/>
      <c r="D376" s="83"/>
      <c r="E376" s="83"/>
      <c r="F376" s="85">
        <f t="shared" si="16"/>
        <v>0</v>
      </c>
      <c r="G376" s="315"/>
      <c r="H376" s="315"/>
      <c r="I376" s="315"/>
      <c r="J376" s="28"/>
      <c r="K376" s="62">
        <f t="shared" si="15"/>
        <v>0</v>
      </c>
    </row>
    <row r="377" spans="1:11" ht="18" customHeight="1">
      <c r="A377" s="82"/>
      <c r="B377" s="83"/>
      <c r="C377" s="83"/>
      <c r="D377" s="83"/>
      <c r="E377" s="83"/>
      <c r="F377" s="85">
        <f t="shared" si="16"/>
        <v>0</v>
      </c>
      <c r="G377" s="315"/>
      <c r="H377" s="315"/>
      <c r="I377" s="315"/>
      <c r="J377" s="28"/>
      <c r="K377" s="62">
        <f t="shared" si="15"/>
        <v>0</v>
      </c>
    </row>
    <row r="378" spans="1:11" ht="18" customHeight="1">
      <c r="A378" s="82"/>
      <c r="B378" s="83"/>
      <c r="C378" s="83"/>
      <c r="D378" s="83"/>
      <c r="E378" s="83"/>
      <c r="F378" s="85">
        <f t="shared" si="16"/>
        <v>0</v>
      </c>
      <c r="G378" s="315"/>
      <c r="H378" s="315"/>
      <c r="I378" s="315"/>
      <c r="J378" s="28"/>
      <c r="K378" s="62">
        <f t="shared" si="15"/>
        <v>0</v>
      </c>
    </row>
    <row r="379" spans="1:11" ht="18" customHeight="1">
      <c r="A379" s="82"/>
      <c r="B379" s="83"/>
      <c r="C379" s="83"/>
      <c r="D379" s="83"/>
      <c r="E379" s="83"/>
      <c r="F379" s="85">
        <f t="shared" si="16"/>
        <v>0</v>
      </c>
      <c r="G379" s="315"/>
      <c r="H379" s="315"/>
      <c r="I379" s="315"/>
      <c r="J379" s="28"/>
      <c r="K379" s="62">
        <f t="shared" si="15"/>
        <v>0</v>
      </c>
    </row>
    <row r="380" spans="1:11" ht="18" customHeight="1">
      <c r="A380" s="82"/>
      <c r="B380" s="83"/>
      <c r="C380" s="83"/>
      <c r="D380" s="83"/>
      <c r="E380" s="83"/>
      <c r="F380" s="85">
        <f t="shared" si="16"/>
        <v>0</v>
      </c>
      <c r="G380" s="315"/>
      <c r="H380" s="315"/>
      <c r="I380" s="315"/>
      <c r="J380" s="28"/>
      <c r="K380" s="62">
        <f t="shared" si="15"/>
        <v>0</v>
      </c>
    </row>
    <row r="381" spans="1:11" ht="18" customHeight="1">
      <c r="A381" s="82"/>
      <c r="B381" s="83"/>
      <c r="C381" s="83"/>
      <c r="D381" s="83"/>
      <c r="E381" s="83"/>
      <c r="F381" s="85">
        <f t="shared" si="16"/>
        <v>0</v>
      </c>
      <c r="G381" s="315"/>
      <c r="H381" s="315"/>
      <c r="I381" s="315"/>
      <c r="J381" s="28"/>
      <c r="K381" s="62">
        <f t="shared" si="15"/>
        <v>0</v>
      </c>
    </row>
    <row r="382" spans="1:11" ht="18" customHeight="1">
      <c r="A382" s="82"/>
      <c r="B382" s="83"/>
      <c r="C382" s="83"/>
      <c r="D382" s="83"/>
      <c r="E382" s="83"/>
      <c r="F382" s="85">
        <f t="shared" si="16"/>
        <v>0</v>
      </c>
      <c r="G382" s="315"/>
      <c r="H382" s="315"/>
      <c r="I382" s="315"/>
      <c r="J382" s="28"/>
      <c r="K382" s="62">
        <f t="shared" si="15"/>
        <v>0</v>
      </c>
    </row>
    <row r="383" spans="1:11" ht="18" customHeight="1">
      <c r="A383" s="82"/>
      <c r="B383" s="83"/>
      <c r="C383" s="83"/>
      <c r="D383" s="83"/>
      <c r="E383" s="83"/>
      <c r="F383" s="85">
        <f t="shared" si="16"/>
        <v>0</v>
      </c>
      <c r="G383" s="315"/>
      <c r="H383" s="315"/>
      <c r="I383" s="315"/>
      <c r="J383" s="28"/>
      <c r="K383" s="62">
        <f t="shared" si="15"/>
        <v>0</v>
      </c>
    </row>
    <row r="384" spans="1:11" ht="18" customHeight="1">
      <c r="A384" s="82"/>
      <c r="B384" s="83"/>
      <c r="C384" s="83"/>
      <c r="D384" s="83"/>
      <c r="E384" s="83"/>
      <c r="F384" s="85">
        <f t="shared" si="16"/>
        <v>0</v>
      </c>
      <c r="G384" s="315"/>
      <c r="H384" s="315"/>
      <c r="I384" s="315"/>
      <c r="J384" s="28"/>
      <c r="K384" s="62">
        <f t="shared" si="15"/>
        <v>0</v>
      </c>
    </row>
    <row r="385" spans="1:11" ht="18" customHeight="1">
      <c r="A385" s="82"/>
      <c r="B385" s="83"/>
      <c r="C385" s="83"/>
      <c r="D385" s="83"/>
      <c r="E385" s="83"/>
      <c r="F385" s="85">
        <f t="shared" si="16"/>
        <v>0</v>
      </c>
      <c r="G385" s="315"/>
      <c r="H385" s="315"/>
      <c r="I385" s="315"/>
      <c r="J385" s="28"/>
      <c r="K385" s="62">
        <f t="shared" si="15"/>
        <v>0</v>
      </c>
    </row>
    <row r="386" spans="1:11" ht="18" customHeight="1">
      <c r="A386" s="82"/>
      <c r="B386" s="83"/>
      <c r="C386" s="83"/>
      <c r="D386" s="83"/>
      <c r="E386" s="83"/>
      <c r="F386" s="85">
        <f t="shared" si="16"/>
        <v>0</v>
      </c>
      <c r="G386" s="315"/>
      <c r="H386" s="315"/>
      <c r="I386" s="315"/>
      <c r="J386" s="28"/>
      <c r="K386" s="62">
        <f t="shared" si="15"/>
        <v>0</v>
      </c>
    </row>
    <row r="387" spans="1:11" ht="18" customHeight="1">
      <c r="A387" s="82"/>
      <c r="B387" s="83"/>
      <c r="C387" s="83"/>
      <c r="D387" s="83"/>
      <c r="E387" s="83"/>
      <c r="F387" s="85">
        <f t="shared" si="16"/>
        <v>0</v>
      </c>
      <c r="G387" s="315"/>
      <c r="H387" s="315"/>
      <c r="I387" s="315"/>
      <c r="J387" s="28"/>
      <c r="K387" s="62">
        <f t="shared" si="15"/>
        <v>0</v>
      </c>
    </row>
    <row r="388" spans="1:11" ht="18" customHeight="1">
      <c r="A388" s="82"/>
      <c r="B388" s="83"/>
      <c r="C388" s="83"/>
      <c r="D388" s="83"/>
      <c r="E388" s="83"/>
      <c r="F388" s="85">
        <f t="shared" si="16"/>
        <v>0</v>
      </c>
      <c r="G388" s="315"/>
      <c r="H388" s="315"/>
      <c r="I388" s="315"/>
      <c r="J388" s="28"/>
      <c r="K388" s="62">
        <f t="shared" si="15"/>
        <v>0</v>
      </c>
    </row>
    <row r="389" spans="1:11" ht="18" customHeight="1">
      <c r="A389" s="82"/>
      <c r="B389" s="83"/>
      <c r="C389" s="83"/>
      <c r="D389" s="83"/>
      <c r="E389" s="83"/>
      <c r="F389" s="85">
        <f t="shared" si="16"/>
        <v>0</v>
      </c>
      <c r="G389" s="315"/>
      <c r="H389" s="315"/>
      <c r="I389" s="315"/>
      <c r="J389" s="28"/>
      <c r="K389" s="62">
        <f t="shared" si="15"/>
        <v>0</v>
      </c>
    </row>
    <row r="390" spans="1:11" ht="18" customHeight="1">
      <c r="A390" s="82"/>
      <c r="B390" s="83"/>
      <c r="C390" s="83"/>
      <c r="D390" s="83"/>
      <c r="E390" s="83"/>
      <c r="F390" s="85">
        <f t="shared" si="16"/>
        <v>0</v>
      </c>
      <c r="G390" s="315"/>
      <c r="H390" s="315"/>
      <c r="I390" s="315"/>
      <c r="J390" s="28"/>
      <c r="K390" s="62">
        <f t="shared" si="15"/>
        <v>0</v>
      </c>
    </row>
    <row r="391" spans="1:11" ht="18" customHeight="1">
      <c r="A391" s="82"/>
      <c r="B391" s="83"/>
      <c r="C391" s="83"/>
      <c r="D391" s="83"/>
      <c r="E391" s="83"/>
      <c r="F391" s="85">
        <f t="shared" si="16"/>
        <v>0</v>
      </c>
      <c r="G391" s="315"/>
      <c r="H391" s="315"/>
      <c r="I391" s="315"/>
      <c r="J391" s="28"/>
      <c r="K391" s="62">
        <f t="shared" si="15"/>
        <v>0</v>
      </c>
    </row>
    <row r="392" spans="1:11" ht="18" customHeight="1">
      <c r="A392" s="82"/>
      <c r="B392" s="83"/>
      <c r="C392" s="83"/>
      <c r="D392" s="83"/>
      <c r="E392" s="83"/>
      <c r="F392" s="85">
        <f t="shared" si="16"/>
        <v>0</v>
      </c>
      <c r="G392" s="315"/>
      <c r="H392" s="315"/>
      <c r="I392" s="315"/>
      <c r="J392" s="28"/>
      <c r="K392" s="62">
        <f t="shared" si="15"/>
        <v>0</v>
      </c>
    </row>
    <row r="393" spans="1:11" ht="18" customHeight="1">
      <c r="A393" s="82"/>
      <c r="B393" s="83"/>
      <c r="C393" s="83"/>
      <c r="D393" s="83"/>
      <c r="E393" s="83"/>
      <c r="F393" s="85">
        <f t="shared" si="16"/>
        <v>0</v>
      </c>
      <c r="G393" s="315"/>
      <c r="H393" s="315"/>
      <c r="I393" s="315"/>
      <c r="J393" s="28"/>
      <c r="K393" s="62">
        <f t="shared" si="15"/>
        <v>0</v>
      </c>
    </row>
    <row r="394" spans="1:11" ht="18" customHeight="1">
      <c r="A394" s="82"/>
      <c r="B394" s="83"/>
      <c r="C394" s="83"/>
      <c r="D394" s="83"/>
      <c r="E394" s="83"/>
      <c r="F394" s="85">
        <f t="shared" si="16"/>
        <v>0</v>
      </c>
      <c r="G394" s="315"/>
      <c r="H394" s="315"/>
      <c r="I394" s="315"/>
      <c r="J394" s="28"/>
      <c r="K394" s="62">
        <f t="shared" si="15"/>
        <v>0</v>
      </c>
    </row>
    <row r="395" spans="1:11" ht="18" customHeight="1">
      <c r="A395" s="82"/>
      <c r="B395" s="83"/>
      <c r="C395" s="83"/>
      <c r="D395" s="83"/>
      <c r="E395" s="83"/>
      <c r="F395" s="85">
        <f t="shared" si="16"/>
        <v>0</v>
      </c>
      <c r="G395" s="315"/>
      <c r="H395" s="315"/>
      <c r="I395" s="315"/>
      <c r="J395" s="28"/>
      <c r="K395" s="62">
        <f t="shared" si="15"/>
        <v>0</v>
      </c>
    </row>
    <row r="396" spans="1:11" ht="18" customHeight="1">
      <c r="A396" s="82"/>
      <c r="B396" s="83"/>
      <c r="C396" s="83"/>
      <c r="D396" s="83"/>
      <c r="E396" s="83"/>
      <c r="F396" s="85">
        <f t="shared" si="16"/>
        <v>0</v>
      </c>
      <c r="G396" s="315"/>
      <c r="H396" s="315"/>
      <c r="I396" s="315"/>
      <c r="J396" s="28"/>
      <c r="K396" s="62">
        <f t="shared" si="15"/>
        <v>0</v>
      </c>
    </row>
    <row r="397" spans="1:11" ht="18" customHeight="1">
      <c r="A397" s="82"/>
      <c r="B397" s="83"/>
      <c r="C397" s="83"/>
      <c r="D397" s="83"/>
      <c r="E397" s="83"/>
      <c r="F397" s="85">
        <f t="shared" si="16"/>
        <v>0</v>
      </c>
      <c r="G397" s="315"/>
      <c r="H397" s="315"/>
      <c r="I397" s="315"/>
      <c r="J397" s="28"/>
      <c r="K397" s="62">
        <f t="shared" si="15"/>
        <v>0</v>
      </c>
    </row>
    <row r="398" spans="1:11" ht="18" customHeight="1">
      <c r="A398" s="82"/>
      <c r="B398" s="83"/>
      <c r="C398" s="83"/>
      <c r="D398" s="83"/>
      <c r="E398" s="83"/>
      <c r="F398" s="85">
        <f t="shared" si="16"/>
        <v>0</v>
      </c>
      <c r="G398" s="315"/>
      <c r="H398" s="315"/>
      <c r="I398" s="315"/>
      <c r="J398" s="28"/>
      <c r="K398" s="62">
        <f t="shared" si="15"/>
        <v>0</v>
      </c>
    </row>
    <row r="399" spans="1:11" ht="18" customHeight="1">
      <c r="A399" s="82"/>
      <c r="B399" s="83"/>
      <c r="C399" s="83"/>
      <c r="D399" s="83"/>
      <c r="E399" s="83"/>
      <c r="F399" s="85">
        <f t="shared" si="16"/>
        <v>0</v>
      </c>
      <c r="G399" s="315"/>
      <c r="H399" s="315"/>
      <c r="I399" s="315"/>
      <c r="J399" s="28"/>
      <c r="K399" s="62">
        <f t="shared" si="15"/>
        <v>0</v>
      </c>
    </row>
    <row r="400" spans="1:11" ht="18" customHeight="1">
      <c r="A400" s="82"/>
      <c r="B400" s="83"/>
      <c r="C400" s="83"/>
      <c r="D400" s="83"/>
      <c r="E400" s="83"/>
      <c r="F400" s="85">
        <f t="shared" si="16"/>
        <v>0</v>
      </c>
      <c r="G400" s="315"/>
      <c r="H400" s="315"/>
      <c r="I400" s="315"/>
      <c r="J400" s="28"/>
      <c r="K400" s="62">
        <f t="shared" si="15"/>
        <v>0</v>
      </c>
    </row>
    <row r="401" spans="1:11" ht="18" customHeight="1">
      <c r="A401" s="82"/>
      <c r="B401" s="83"/>
      <c r="C401" s="83"/>
      <c r="D401" s="83"/>
      <c r="E401" s="83"/>
      <c r="F401" s="85">
        <f t="shared" si="16"/>
        <v>0</v>
      </c>
      <c r="G401" s="315"/>
      <c r="H401" s="315"/>
      <c r="I401" s="315"/>
      <c r="J401" s="28"/>
      <c r="K401" s="62">
        <f t="shared" si="15"/>
        <v>0</v>
      </c>
    </row>
    <row r="402" spans="1:11" ht="18" customHeight="1">
      <c r="A402" s="82"/>
      <c r="B402" s="83"/>
      <c r="C402" s="83"/>
      <c r="D402" s="83"/>
      <c r="E402" s="83"/>
      <c r="F402" s="85">
        <f t="shared" si="13"/>
        <v>0</v>
      </c>
      <c r="G402" s="315"/>
      <c r="H402" s="315"/>
      <c r="I402" s="315"/>
      <c r="J402" s="28"/>
      <c r="K402" s="62">
        <f t="shared" si="15"/>
        <v>0</v>
      </c>
    </row>
    <row r="403" spans="1:11" ht="18" customHeight="1">
      <c r="A403" s="82"/>
      <c r="B403" s="83"/>
      <c r="C403" s="83"/>
      <c r="D403" s="83"/>
      <c r="E403" s="83"/>
      <c r="F403" s="85">
        <f t="shared" si="13"/>
        <v>0</v>
      </c>
      <c r="G403" s="315"/>
      <c r="H403" s="315"/>
      <c r="I403" s="315"/>
      <c r="J403" s="28"/>
      <c r="K403" s="62">
        <f t="shared" ref="K403:K417" si="17">MIN($K$4*F403*24,$K$4*8)</f>
        <v>0</v>
      </c>
    </row>
    <row r="404" spans="1:11" ht="18" customHeight="1">
      <c r="A404" s="82"/>
      <c r="B404" s="83"/>
      <c r="C404" s="83"/>
      <c r="D404" s="83"/>
      <c r="E404" s="83"/>
      <c r="F404" s="85">
        <f t="shared" si="13"/>
        <v>0</v>
      </c>
      <c r="G404" s="315"/>
      <c r="H404" s="315"/>
      <c r="I404" s="315"/>
      <c r="J404" s="28"/>
      <c r="K404" s="62">
        <f t="shared" si="17"/>
        <v>0</v>
      </c>
    </row>
    <row r="405" spans="1:11" ht="18" customHeight="1">
      <c r="A405" s="82"/>
      <c r="B405" s="83"/>
      <c r="C405" s="83"/>
      <c r="D405" s="83"/>
      <c r="E405" s="83"/>
      <c r="F405" s="85">
        <f t="shared" si="13"/>
        <v>0</v>
      </c>
      <c r="G405" s="315"/>
      <c r="H405" s="315"/>
      <c r="I405" s="315"/>
      <c r="J405" s="28"/>
      <c r="K405" s="62">
        <f t="shared" si="17"/>
        <v>0</v>
      </c>
    </row>
    <row r="406" spans="1:11" ht="18" customHeight="1">
      <c r="A406" s="82"/>
      <c r="B406" s="83"/>
      <c r="C406" s="83"/>
      <c r="D406" s="83"/>
      <c r="E406" s="83"/>
      <c r="F406" s="85">
        <f t="shared" si="13"/>
        <v>0</v>
      </c>
      <c r="G406" s="315"/>
      <c r="H406" s="315"/>
      <c r="I406" s="315"/>
      <c r="J406" s="28"/>
      <c r="K406" s="62">
        <f t="shared" si="17"/>
        <v>0</v>
      </c>
    </row>
    <row r="407" spans="1:11" ht="18" customHeight="1">
      <c r="A407" s="82"/>
      <c r="B407" s="83"/>
      <c r="C407" s="83"/>
      <c r="D407" s="83"/>
      <c r="E407" s="83"/>
      <c r="F407" s="85">
        <f t="shared" si="13"/>
        <v>0</v>
      </c>
      <c r="G407" s="315"/>
      <c r="H407" s="315"/>
      <c r="I407" s="315"/>
      <c r="J407" s="28"/>
      <c r="K407" s="62">
        <f t="shared" si="17"/>
        <v>0</v>
      </c>
    </row>
    <row r="408" spans="1:11" ht="18" customHeight="1">
      <c r="A408" s="82"/>
      <c r="B408" s="83"/>
      <c r="C408" s="83"/>
      <c r="D408" s="83"/>
      <c r="E408" s="83"/>
      <c r="F408" s="85">
        <f t="shared" si="13"/>
        <v>0</v>
      </c>
      <c r="G408" s="315"/>
      <c r="H408" s="315"/>
      <c r="I408" s="315"/>
      <c r="J408" s="28"/>
      <c r="K408" s="62">
        <f t="shared" si="17"/>
        <v>0</v>
      </c>
    </row>
    <row r="409" spans="1:11" ht="18" customHeight="1">
      <c r="A409" s="82"/>
      <c r="B409" s="83"/>
      <c r="C409" s="83"/>
      <c r="D409" s="83"/>
      <c r="E409" s="83"/>
      <c r="F409" s="85">
        <f t="shared" si="13"/>
        <v>0</v>
      </c>
      <c r="G409" s="315"/>
      <c r="H409" s="315"/>
      <c r="I409" s="315"/>
      <c r="J409" s="28"/>
      <c r="K409" s="62">
        <f t="shared" si="17"/>
        <v>0</v>
      </c>
    </row>
    <row r="410" spans="1:11" ht="18" customHeight="1">
      <c r="A410" s="82"/>
      <c r="B410" s="83"/>
      <c r="C410" s="83"/>
      <c r="D410" s="83"/>
      <c r="E410" s="83"/>
      <c r="F410" s="85">
        <f t="shared" si="13"/>
        <v>0</v>
      </c>
      <c r="G410" s="315"/>
      <c r="H410" s="315"/>
      <c r="I410" s="315"/>
      <c r="J410" s="28"/>
      <c r="K410" s="62">
        <f t="shared" si="17"/>
        <v>0</v>
      </c>
    </row>
    <row r="411" spans="1:11" ht="18" customHeight="1">
      <c r="A411" s="82"/>
      <c r="B411" s="83"/>
      <c r="C411" s="83"/>
      <c r="D411" s="83"/>
      <c r="E411" s="83"/>
      <c r="F411" s="85">
        <f t="shared" si="13"/>
        <v>0</v>
      </c>
      <c r="G411" s="315"/>
      <c r="H411" s="315"/>
      <c r="I411" s="315"/>
      <c r="J411" s="28"/>
      <c r="K411" s="62">
        <f t="shared" si="17"/>
        <v>0</v>
      </c>
    </row>
    <row r="412" spans="1:11" ht="18" customHeight="1">
      <c r="A412" s="82"/>
      <c r="B412" s="83"/>
      <c r="C412" s="83"/>
      <c r="D412" s="83"/>
      <c r="E412" s="83"/>
      <c r="F412" s="85">
        <f t="shared" si="13"/>
        <v>0</v>
      </c>
      <c r="G412" s="315"/>
      <c r="H412" s="315"/>
      <c r="I412" s="315"/>
      <c r="J412" s="28"/>
      <c r="K412" s="62">
        <f t="shared" si="17"/>
        <v>0</v>
      </c>
    </row>
    <row r="413" spans="1:11" ht="18" customHeight="1">
      <c r="A413" s="82"/>
      <c r="B413" s="83"/>
      <c r="C413" s="83"/>
      <c r="D413" s="83"/>
      <c r="E413" s="83"/>
      <c r="F413" s="85">
        <f t="shared" si="13"/>
        <v>0</v>
      </c>
      <c r="G413" s="315"/>
      <c r="H413" s="315"/>
      <c r="I413" s="315"/>
      <c r="J413" s="28"/>
      <c r="K413" s="62">
        <f t="shared" si="17"/>
        <v>0</v>
      </c>
    </row>
    <row r="414" spans="1:11" ht="18" customHeight="1">
      <c r="A414" s="82"/>
      <c r="B414" s="83"/>
      <c r="C414" s="83"/>
      <c r="D414" s="83"/>
      <c r="E414" s="83"/>
      <c r="F414" s="85">
        <f t="shared" si="13"/>
        <v>0</v>
      </c>
      <c r="G414" s="315"/>
      <c r="H414" s="315"/>
      <c r="I414" s="315"/>
      <c r="J414" s="28"/>
      <c r="K414" s="62">
        <f t="shared" si="17"/>
        <v>0</v>
      </c>
    </row>
    <row r="415" spans="1:11" ht="18" customHeight="1">
      <c r="A415" s="82"/>
      <c r="B415" s="83"/>
      <c r="C415" s="83"/>
      <c r="D415" s="83"/>
      <c r="E415" s="83"/>
      <c r="F415" s="85">
        <f t="shared" si="13"/>
        <v>0</v>
      </c>
      <c r="G415" s="315"/>
      <c r="H415" s="315"/>
      <c r="I415" s="315"/>
      <c r="J415" s="28"/>
      <c r="K415" s="62">
        <f t="shared" si="17"/>
        <v>0</v>
      </c>
    </row>
    <row r="416" spans="1:11" ht="18" customHeight="1">
      <c r="A416" s="82"/>
      <c r="B416" s="83"/>
      <c r="C416" s="83"/>
      <c r="D416" s="83"/>
      <c r="E416" s="83"/>
      <c r="F416" s="85">
        <f t="shared" si="13"/>
        <v>0</v>
      </c>
      <c r="G416" s="315"/>
      <c r="H416" s="315"/>
      <c r="I416" s="315"/>
      <c r="J416" s="28"/>
      <c r="K416" s="62">
        <f t="shared" si="17"/>
        <v>0</v>
      </c>
    </row>
    <row r="417" spans="1:11" ht="18" customHeight="1">
      <c r="A417" s="82"/>
      <c r="B417" s="83"/>
      <c r="C417" s="83"/>
      <c r="D417" s="83"/>
      <c r="E417" s="83"/>
      <c r="F417" s="85">
        <f t="shared" si="13"/>
        <v>0</v>
      </c>
      <c r="G417" s="315"/>
      <c r="H417" s="315"/>
      <c r="I417" s="315"/>
      <c r="J417" s="28"/>
      <c r="K417" s="62">
        <f t="shared" si="17"/>
        <v>0</v>
      </c>
    </row>
  </sheetData>
  <mergeCells count="429">
    <mergeCell ref="F16:F17"/>
    <mergeCell ref="A7:B7"/>
    <mergeCell ref="C7:D7"/>
    <mergeCell ref="A8:B8"/>
    <mergeCell ref="C13:D13"/>
    <mergeCell ref="C12:D12"/>
    <mergeCell ref="C11:D11"/>
    <mergeCell ref="C10:D10"/>
    <mergeCell ref="C9:D9"/>
    <mergeCell ref="C8:D8"/>
    <mergeCell ref="B16:E16"/>
    <mergeCell ref="A16:A17"/>
    <mergeCell ref="G24:I24"/>
    <mergeCell ref="H3:I3"/>
    <mergeCell ref="H4:I4"/>
    <mergeCell ref="A3:G3"/>
    <mergeCell ref="A4:G4"/>
    <mergeCell ref="G23:I23"/>
    <mergeCell ref="G22:I22"/>
    <mergeCell ref="G16:I17"/>
    <mergeCell ref="G18:I18"/>
    <mergeCell ref="G19:I19"/>
    <mergeCell ref="G20:I20"/>
    <mergeCell ref="G21:I21"/>
    <mergeCell ref="E8:F8"/>
    <mergeCell ref="E13:F13"/>
    <mergeCell ref="E12:F12"/>
    <mergeCell ref="E11:F11"/>
    <mergeCell ref="E10:F10"/>
    <mergeCell ref="E9:F9"/>
    <mergeCell ref="E7:F7"/>
    <mergeCell ref="A13:B13"/>
    <mergeCell ref="A12:B12"/>
    <mergeCell ref="A11:B11"/>
    <mergeCell ref="A10:B10"/>
    <mergeCell ref="A9:B9"/>
    <mergeCell ref="G30:I30"/>
    <mergeCell ref="G31:I31"/>
    <mergeCell ref="G32:I32"/>
    <mergeCell ref="G33:I33"/>
    <mergeCell ref="G34:I34"/>
    <mergeCell ref="G25:I25"/>
    <mergeCell ref="G26:I26"/>
    <mergeCell ref="G27:I27"/>
    <mergeCell ref="G28:I28"/>
    <mergeCell ref="G29:I29"/>
    <mergeCell ref="G53:I53"/>
    <mergeCell ref="G54:I54"/>
    <mergeCell ref="G55:I55"/>
    <mergeCell ref="G56:I56"/>
    <mergeCell ref="G57:I57"/>
    <mergeCell ref="G48:I48"/>
    <mergeCell ref="G49:I49"/>
    <mergeCell ref="G50:I50"/>
    <mergeCell ref="G51:I51"/>
    <mergeCell ref="G52:I52"/>
    <mergeCell ref="G63:I63"/>
    <mergeCell ref="G64:I64"/>
    <mergeCell ref="G65:I65"/>
    <mergeCell ref="G66:I66"/>
    <mergeCell ref="G67:I67"/>
    <mergeCell ref="G58:I58"/>
    <mergeCell ref="G59:I59"/>
    <mergeCell ref="G60:I60"/>
    <mergeCell ref="G61:I61"/>
    <mergeCell ref="G62:I62"/>
    <mergeCell ref="G73:I73"/>
    <mergeCell ref="G74:I74"/>
    <mergeCell ref="G75:I75"/>
    <mergeCell ref="G76:I76"/>
    <mergeCell ref="G77:I77"/>
    <mergeCell ref="G68:I68"/>
    <mergeCell ref="G69:I69"/>
    <mergeCell ref="G70:I70"/>
    <mergeCell ref="G71:I71"/>
    <mergeCell ref="G72:I72"/>
    <mergeCell ref="G83:I83"/>
    <mergeCell ref="G84:I84"/>
    <mergeCell ref="G85:I85"/>
    <mergeCell ref="G86:I86"/>
    <mergeCell ref="G87:I87"/>
    <mergeCell ref="G78:I78"/>
    <mergeCell ref="G79:I79"/>
    <mergeCell ref="G80:I80"/>
    <mergeCell ref="G81:I81"/>
    <mergeCell ref="G82:I82"/>
    <mergeCell ref="G93:I93"/>
    <mergeCell ref="G94:I94"/>
    <mergeCell ref="G95:I95"/>
    <mergeCell ref="G96:I96"/>
    <mergeCell ref="G97:I97"/>
    <mergeCell ref="G88:I88"/>
    <mergeCell ref="G89:I89"/>
    <mergeCell ref="G90:I90"/>
    <mergeCell ref="G91:I91"/>
    <mergeCell ref="G92:I92"/>
    <mergeCell ref="G103:I103"/>
    <mergeCell ref="G104:I104"/>
    <mergeCell ref="G105:I105"/>
    <mergeCell ref="G106:I106"/>
    <mergeCell ref="G107:I107"/>
    <mergeCell ref="G98:I98"/>
    <mergeCell ref="G99:I99"/>
    <mergeCell ref="G100:I100"/>
    <mergeCell ref="G101:I101"/>
    <mergeCell ref="G102:I102"/>
    <mergeCell ref="G113:I113"/>
    <mergeCell ref="G114:I114"/>
    <mergeCell ref="G115:I115"/>
    <mergeCell ref="G116:I116"/>
    <mergeCell ref="G117:I117"/>
    <mergeCell ref="G108:I108"/>
    <mergeCell ref="G109:I109"/>
    <mergeCell ref="G110:I110"/>
    <mergeCell ref="G111:I111"/>
    <mergeCell ref="G112:I112"/>
    <mergeCell ref="G123:I123"/>
    <mergeCell ref="G124:I124"/>
    <mergeCell ref="G125:I125"/>
    <mergeCell ref="G126:I126"/>
    <mergeCell ref="G127:I127"/>
    <mergeCell ref="G118:I118"/>
    <mergeCell ref="G119:I119"/>
    <mergeCell ref="G120:I120"/>
    <mergeCell ref="G121:I121"/>
    <mergeCell ref="G122:I122"/>
    <mergeCell ref="G133:I133"/>
    <mergeCell ref="G134:I134"/>
    <mergeCell ref="G135:I135"/>
    <mergeCell ref="G136:I136"/>
    <mergeCell ref="G138:I138"/>
    <mergeCell ref="G137:I137"/>
    <mergeCell ref="G128:I128"/>
    <mergeCell ref="G129:I129"/>
    <mergeCell ref="G130:I130"/>
    <mergeCell ref="G131:I131"/>
    <mergeCell ref="G132:I132"/>
    <mergeCell ref="G144:I144"/>
    <mergeCell ref="G145:I145"/>
    <mergeCell ref="G146:I146"/>
    <mergeCell ref="G147:I147"/>
    <mergeCell ref="G148:I148"/>
    <mergeCell ref="G139:I139"/>
    <mergeCell ref="G140:I140"/>
    <mergeCell ref="G141:I141"/>
    <mergeCell ref="G142:I142"/>
    <mergeCell ref="G143:I143"/>
    <mergeCell ref="G154:I154"/>
    <mergeCell ref="G155:I155"/>
    <mergeCell ref="G156:I156"/>
    <mergeCell ref="G157:I157"/>
    <mergeCell ref="G158:I158"/>
    <mergeCell ref="G149:I149"/>
    <mergeCell ref="G150:I150"/>
    <mergeCell ref="G151:I151"/>
    <mergeCell ref="G152:I152"/>
    <mergeCell ref="G153:I153"/>
    <mergeCell ref="G164:I164"/>
    <mergeCell ref="G165:I165"/>
    <mergeCell ref="G166:I166"/>
    <mergeCell ref="G167:I167"/>
    <mergeCell ref="G168:I168"/>
    <mergeCell ref="G159:I159"/>
    <mergeCell ref="G160:I160"/>
    <mergeCell ref="G161:I161"/>
    <mergeCell ref="G162:I162"/>
    <mergeCell ref="G163:I163"/>
    <mergeCell ref="G174:I174"/>
    <mergeCell ref="G175:I175"/>
    <mergeCell ref="G176:I176"/>
    <mergeCell ref="G177:I177"/>
    <mergeCell ref="G178:I178"/>
    <mergeCell ref="G169:I169"/>
    <mergeCell ref="G170:I170"/>
    <mergeCell ref="G171:I171"/>
    <mergeCell ref="G172:I172"/>
    <mergeCell ref="G173:I173"/>
    <mergeCell ref="G184:I184"/>
    <mergeCell ref="G185:I185"/>
    <mergeCell ref="G186:I186"/>
    <mergeCell ref="G187:I187"/>
    <mergeCell ref="G188:I188"/>
    <mergeCell ref="G179:I179"/>
    <mergeCell ref="G180:I180"/>
    <mergeCell ref="G181:I181"/>
    <mergeCell ref="G182:I182"/>
    <mergeCell ref="G183:I183"/>
    <mergeCell ref="G194:I194"/>
    <mergeCell ref="G195:I195"/>
    <mergeCell ref="G196:I196"/>
    <mergeCell ref="G197:I197"/>
    <mergeCell ref="G198:I198"/>
    <mergeCell ref="G189:I189"/>
    <mergeCell ref="G190:I190"/>
    <mergeCell ref="G191:I191"/>
    <mergeCell ref="G192:I192"/>
    <mergeCell ref="G193:I193"/>
    <mergeCell ref="G204:I204"/>
    <mergeCell ref="G205:I205"/>
    <mergeCell ref="G206:I206"/>
    <mergeCell ref="G207:I207"/>
    <mergeCell ref="G208:I208"/>
    <mergeCell ref="G199:I199"/>
    <mergeCell ref="G200:I200"/>
    <mergeCell ref="G201:I201"/>
    <mergeCell ref="G202:I202"/>
    <mergeCell ref="G203:I203"/>
    <mergeCell ref="G214:I214"/>
    <mergeCell ref="G215:I215"/>
    <mergeCell ref="G216:I216"/>
    <mergeCell ref="G217:I217"/>
    <mergeCell ref="G218:I218"/>
    <mergeCell ref="G209:I209"/>
    <mergeCell ref="G210:I210"/>
    <mergeCell ref="G211:I211"/>
    <mergeCell ref="G212:I212"/>
    <mergeCell ref="G213:I213"/>
    <mergeCell ref="G224:I224"/>
    <mergeCell ref="G225:I225"/>
    <mergeCell ref="G226:I226"/>
    <mergeCell ref="G227:I227"/>
    <mergeCell ref="G228:I228"/>
    <mergeCell ref="G219:I219"/>
    <mergeCell ref="G220:I220"/>
    <mergeCell ref="G221:I221"/>
    <mergeCell ref="G222:I222"/>
    <mergeCell ref="G223:I223"/>
    <mergeCell ref="G234:I234"/>
    <mergeCell ref="G235:I235"/>
    <mergeCell ref="G236:I236"/>
    <mergeCell ref="G237:I237"/>
    <mergeCell ref="G238:I238"/>
    <mergeCell ref="G229:I229"/>
    <mergeCell ref="G230:I230"/>
    <mergeCell ref="G231:I231"/>
    <mergeCell ref="G232:I232"/>
    <mergeCell ref="G233:I233"/>
    <mergeCell ref="G244:I244"/>
    <mergeCell ref="G245:I245"/>
    <mergeCell ref="G246:I246"/>
    <mergeCell ref="G247:I247"/>
    <mergeCell ref="G248:I248"/>
    <mergeCell ref="G239:I239"/>
    <mergeCell ref="G240:I240"/>
    <mergeCell ref="G241:I241"/>
    <mergeCell ref="G242:I242"/>
    <mergeCell ref="G243:I243"/>
    <mergeCell ref="G276:I276"/>
    <mergeCell ref="G277:I277"/>
    <mergeCell ref="G278:I278"/>
    <mergeCell ref="G414:I414"/>
    <mergeCell ref="G415:I415"/>
    <mergeCell ref="G416:I416"/>
    <mergeCell ref="G417:I417"/>
    <mergeCell ref="G409:I409"/>
    <mergeCell ref="G410:I410"/>
    <mergeCell ref="G411:I411"/>
    <mergeCell ref="G412:I412"/>
    <mergeCell ref="G413:I413"/>
    <mergeCell ref="G404:I404"/>
    <mergeCell ref="G405:I405"/>
    <mergeCell ref="G406:I406"/>
    <mergeCell ref="G407:I407"/>
    <mergeCell ref="G408:I408"/>
    <mergeCell ref="G402:I402"/>
    <mergeCell ref="G403:I403"/>
    <mergeCell ref="G264:I264"/>
    <mergeCell ref="G265:I265"/>
    <mergeCell ref="G266:I266"/>
    <mergeCell ref="G267:I267"/>
    <mergeCell ref="G268:I268"/>
    <mergeCell ref="G294:I294"/>
    <mergeCell ref="G249:I249"/>
    <mergeCell ref="G250:I250"/>
    <mergeCell ref="G251:I251"/>
    <mergeCell ref="G252:I252"/>
    <mergeCell ref="G253:I253"/>
    <mergeCell ref="G254:I254"/>
    <mergeCell ref="G255:I255"/>
    <mergeCell ref="G256:I256"/>
    <mergeCell ref="G257:I257"/>
    <mergeCell ref="G258:I258"/>
    <mergeCell ref="G259:I259"/>
    <mergeCell ref="G260:I260"/>
    <mergeCell ref="G261:I261"/>
    <mergeCell ref="G262:I262"/>
    <mergeCell ref="G263:I263"/>
    <mergeCell ref="G289:I289"/>
    <mergeCell ref="G290:I290"/>
    <mergeCell ref="G291:I291"/>
    <mergeCell ref="G295:I295"/>
    <mergeCell ref="G296:I296"/>
    <mergeCell ref="G297:I297"/>
    <mergeCell ref="G298:I298"/>
    <mergeCell ref="G299:I299"/>
    <mergeCell ref="G269:I269"/>
    <mergeCell ref="G270:I270"/>
    <mergeCell ref="G271:I271"/>
    <mergeCell ref="G272:I272"/>
    <mergeCell ref="G273:I273"/>
    <mergeCell ref="G292:I292"/>
    <mergeCell ref="G293:I293"/>
    <mergeCell ref="G284:I284"/>
    <mergeCell ref="G285:I285"/>
    <mergeCell ref="G286:I286"/>
    <mergeCell ref="G287:I287"/>
    <mergeCell ref="G288:I288"/>
    <mergeCell ref="G279:I279"/>
    <mergeCell ref="G280:I280"/>
    <mergeCell ref="G281:I281"/>
    <mergeCell ref="G282:I282"/>
    <mergeCell ref="G283:I283"/>
    <mergeCell ref="G274:I274"/>
    <mergeCell ref="G275:I275"/>
    <mergeCell ref="G305:I305"/>
    <mergeCell ref="G306:I306"/>
    <mergeCell ref="G307:I307"/>
    <mergeCell ref="G308:I308"/>
    <mergeCell ref="G309:I309"/>
    <mergeCell ref="G300:I300"/>
    <mergeCell ref="G301:I301"/>
    <mergeCell ref="G302:I302"/>
    <mergeCell ref="G303:I303"/>
    <mergeCell ref="G304:I304"/>
    <mergeCell ref="G315:I315"/>
    <mergeCell ref="G316:I316"/>
    <mergeCell ref="G317:I317"/>
    <mergeCell ref="G318:I318"/>
    <mergeCell ref="G319:I319"/>
    <mergeCell ref="G310:I310"/>
    <mergeCell ref="G311:I311"/>
    <mergeCell ref="G312:I312"/>
    <mergeCell ref="G313:I313"/>
    <mergeCell ref="G314:I314"/>
    <mergeCell ref="G325:I325"/>
    <mergeCell ref="G326:I326"/>
    <mergeCell ref="G327:I327"/>
    <mergeCell ref="G328:I328"/>
    <mergeCell ref="G329:I329"/>
    <mergeCell ref="G320:I320"/>
    <mergeCell ref="G321:I321"/>
    <mergeCell ref="G322:I322"/>
    <mergeCell ref="G323:I323"/>
    <mergeCell ref="G324:I324"/>
    <mergeCell ref="G335:I335"/>
    <mergeCell ref="G336:I336"/>
    <mergeCell ref="G337:I337"/>
    <mergeCell ref="G338:I338"/>
    <mergeCell ref="G339:I339"/>
    <mergeCell ref="G330:I330"/>
    <mergeCell ref="G331:I331"/>
    <mergeCell ref="G332:I332"/>
    <mergeCell ref="G333:I333"/>
    <mergeCell ref="G334:I334"/>
    <mergeCell ref="G345:I345"/>
    <mergeCell ref="G346:I346"/>
    <mergeCell ref="G347:I347"/>
    <mergeCell ref="G348:I348"/>
    <mergeCell ref="G349:I349"/>
    <mergeCell ref="G340:I340"/>
    <mergeCell ref="G341:I341"/>
    <mergeCell ref="G342:I342"/>
    <mergeCell ref="G343:I343"/>
    <mergeCell ref="G344:I344"/>
    <mergeCell ref="G355:I355"/>
    <mergeCell ref="G356:I356"/>
    <mergeCell ref="G357:I357"/>
    <mergeCell ref="G358:I358"/>
    <mergeCell ref="G359:I359"/>
    <mergeCell ref="G350:I350"/>
    <mergeCell ref="G351:I351"/>
    <mergeCell ref="G352:I352"/>
    <mergeCell ref="G353:I353"/>
    <mergeCell ref="G354:I354"/>
    <mergeCell ref="G365:I365"/>
    <mergeCell ref="G366:I366"/>
    <mergeCell ref="G367:I367"/>
    <mergeCell ref="G368:I368"/>
    <mergeCell ref="G369:I369"/>
    <mergeCell ref="G360:I360"/>
    <mergeCell ref="G361:I361"/>
    <mergeCell ref="G362:I362"/>
    <mergeCell ref="G363:I363"/>
    <mergeCell ref="G364:I364"/>
    <mergeCell ref="G375:I375"/>
    <mergeCell ref="G376:I376"/>
    <mergeCell ref="G377:I377"/>
    <mergeCell ref="G378:I378"/>
    <mergeCell ref="G379:I379"/>
    <mergeCell ref="G370:I370"/>
    <mergeCell ref="G371:I371"/>
    <mergeCell ref="G372:I372"/>
    <mergeCell ref="G373:I373"/>
    <mergeCell ref="G374:I374"/>
    <mergeCell ref="G394:I394"/>
    <mergeCell ref="G385:I385"/>
    <mergeCell ref="G386:I386"/>
    <mergeCell ref="G387:I387"/>
    <mergeCell ref="G388:I388"/>
    <mergeCell ref="G389:I389"/>
    <mergeCell ref="G380:I380"/>
    <mergeCell ref="G381:I381"/>
    <mergeCell ref="G382:I382"/>
    <mergeCell ref="G383:I383"/>
    <mergeCell ref="G384:I384"/>
    <mergeCell ref="G47:I47"/>
    <mergeCell ref="G400:I400"/>
    <mergeCell ref="G401:I401"/>
    <mergeCell ref="G35:I35"/>
    <mergeCell ref="G36:I36"/>
    <mergeCell ref="G37:I37"/>
    <mergeCell ref="G38:I38"/>
    <mergeCell ref="G39:I39"/>
    <mergeCell ref="G40:I40"/>
    <mergeCell ref="G41:I41"/>
    <mergeCell ref="G42:I42"/>
    <mergeCell ref="G43:I43"/>
    <mergeCell ref="G44:I44"/>
    <mergeCell ref="G45:I45"/>
    <mergeCell ref="G46:I46"/>
    <mergeCell ref="G395:I395"/>
    <mergeCell ref="G396:I396"/>
    <mergeCell ref="G397:I397"/>
    <mergeCell ref="G398:I398"/>
    <mergeCell ref="G399:I399"/>
    <mergeCell ref="G390:I390"/>
    <mergeCell ref="G391:I391"/>
    <mergeCell ref="G392:I392"/>
    <mergeCell ref="G393:I393"/>
  </mergeCells>
  <phoneticPr fontId="6"/>
  <conditionalFormatting sqref="H4:I4">
    <cfRule type="expression" dxfId="0" priority="1">
      <formula>ISBLANK(H4)</formula>
    </cfRule>
  </conditionalFormatting>
  <dataValidations count="2">
    <dataValidation type="time" allowBlank="1" showInputMessage="1" showErrorMessage="1" errorTitle="無効な時刻" error="時間を入力してください_x000a_（例）午前8時は「8:00」、午後8時は「20:00」と入力してください。" prompt="時間を入力してください_x000a_（例）午前8時は「8:00」、午後8時は「20:00」と入力してください。" sqref="B18:E417" xr:uid="{A5402870-0DEC-46A2-A8A4-7F99F7968E37}">
      <formula1>0</formula1>
      <formula2>0.999305555555556</formula2>
    </dataValidation>
    <dataValidation type="date" allowBlank="1" showInputMessage="1" showErrorMessage="1" error="日付を入力してください。" prompt="日付を入力してください。" sqref="A18:A417" xr:uid="{263E3B23-8702-454B-BD13-120396B6AE06}">
      <formula1>45748</formula1>
      <formula2>47573</formula2>
    </dataValidation>
  </dataValidations>
  <pageMargins left="0.59055118110236227" right="0.59055118110236227" top="0.39370078740157483" bottom="0.59055118110236227" header="0.31496062992125984" footer="0.31496062992125984"/>
  <pageSetup paperSize="9" scale="98" orientation="portrait" blackAndWhite="1" r:id="rId1"/>
  <headerFoot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C5910247E7A844E9F88C0FE81BC52C5" ma:contentTypeVersion="6" ma:contentTypeDescription="新しいドキュメントを作成します。" ma:contentTypeScope="" ma:versionID="fed59bb228c2af1b9c8436b5c8a6b0ff">
  <xsd:schema xmlns:xsd="http://www.w3.org/2001/XMLSchema" xmlns:xs="http://www.w3.org/2001/XMLSchema" xmlns:p="http://schemas.microsoft.com/office/2006/metadata/properties" xmlns:ns2="4fc06ccf-98f1-418f-ad4e-fac060e36360" xmlns:ns3="d8258e83-8eed-4533-8a68-b88e420577bb" targetNamespace="http://schemas.microsoft.com/office/2006/metadata/properties" ma:root="true" ma:fieldsID="01da88270d5b4b892a71c117726f67f8" ns2:_="" ns3:_="">
    <xsd:import namespace="4fc06ccf-98f1-418f-ad4e-fac060e36360"/>
    <xsd:import namespace="d8258e83-8eed-4533-8a68-b88e420577b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c06ccf-98f1-418f-ad4e-fac060e3636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258e83-8eed-4533-8a68-b88e420577b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2A6C5A-5C91-4A01-A3D1-F6A2A230A3F6}">
  <ds:schemaRefs>
    <ds:schemaRef ds:uri="http://purl.org/dc/terms/"/>
    <ds:schemaRef ds:uri="http://schemas.openxmlformats.org/package/2006/metadata/core-properties"/>
    <ds:schemaRef ds:uri="http://purl.org/dc/dcmitype/"/>
    <ds:schemaRef ds:uri="d8258e83-8eed-4533-8a68-b88e420577bb"/>
    <ds:schemaRef ds:uri="4fc06ccf-98f1-418f-ad4e-fac060e36360"/>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7E0D5263-CD66-4264-BF00-6BAB5F5BE2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c06ccf-98f1-418f-ad4e-fac060e36360"/>
    <ds:schemaRef ds:uri="d8258e83-8eed-4533-8a68-b88e420577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646534-11E8-421D-A268-EC36BCDEBD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提出時チェックリスト</vt:lpstr>
      <vt:lpstr>様式8</vt:lpstr>
      <vt:lpstr>様式9</vt:lpstr>
      <vt:lpstr>様式10</vt:lpstr>
      <vt:lpstr>様式11</vt:lpstr>
      <vt:lpstr>旅費内訳書</vt:lpstr>
      <vt:lpstr>【必須】年報掲載用原稿</vt:lpstr>
      <vt:lpstr>【テーマ指定助成】人件費内訳書</vt:lpstr>
      <vt:lpstr>【テーマ指定助成】人件費内訳書!Print_Area</vt:lpstr>
      <vt:lpstr>【必須】年報掲載用原稿!Print_Area</vt:lpstr>
      <vt:lpstr>提出時チェックリスト!Print_Area</vt:lpstr>
      <vt:lpstr>様式10!Print_Area</vt:lpstr>
      <vt:lpstr>様式11!Print_Area</vt:lpstr>
      <vt:lpstr>様式8!Print_Area</vt:lpstr>
      <vt:lpstr>様式9!Print_Area</vt:lpstr>
      <vt:lpstr>旅費内訳書!Print_Area</vt:lpstr>
      <vt:lpstr>【テーマ指定助成】人件費内訳書!Print_Titles</vt:lpstr>
      <vt:lpstr>様式11!Print_Titles</vt:lpstr>
      <vt:lpstr>様式9!Print_Titles</vt:lpstr>
      <vt:lpstr>旅費内訳書!Print_Titles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下宮 明子</dc:creator>
  <cp:lastModifiedBy>下宮 明子</cp:lastModifiedBy>
  <cp:lastPrinted>2025-04-23T04:09:28Z</cp:lastPrinted>
  <dcterms:created xsi:type="dcterms:W3CDTF">2024-11-07T00:33:22Z</dcterms:created>
  <dcterms:modified xsi:type="dcterms:W3CDTF">2025-04-23T05:22:53Z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0x0101004C5910247E7A844E9F88C0FE81BC52C5</vt:lpwstr>
  </property>
</Properties>
</file>