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エ（間伐）" sheetId="1" r:id="rId4"/>
  </sheets>
  <definedNames/>
  <calcPr/>
  <extLst>
    <ext uri="GoogleSheetsCustomDataVersion2">
      <go:sheetsCustomData xmlns:go="http://customooxmlschemas.google.com/" r:id="rId5" roundtripDataChecksum="4Has6Eu5LFlrZdipr8FOKnOlf4YcsG1NclIQQ/j+h0o="/>
    </ext>
  </extLst>
</workbook>
</file>

<file path=xl/sharedStrings.xml><?xml version="1.0" encoding="utf-8"?>
<sst xmlns="http://schemas.openxmlformats.org/spreadsheetml/2006/main" count="98" uniqueCount="80">
  <si>
    <t>様式エ(要領第５条別表ア関係)</t>
  </si>
  <si>
    <t>令和７年度（2025年度）単価</t>
  </si>
  <si>
    <t>標準額・補助金算出調書【間伐】</t>
  </si>
  <si>
    <t>申請者が入力する箇所</t>
  </si>
  <si>
    <t>札幌市が入力する箇所</t>
  </si>
  <si>
    <r>
      <rPr>
        <rFont val="MS PGothic"/>
        <color theme="1"/>
      </rPr>
      <t>（1）</t>
    </r>
    <r>
      <rPr>
        <rFont val="MS PGothic"/>
        <color theme="1"/>
      </rPr>
      <t>施業手法</t>
    </r>
  </si>
  <si>
    <t>該当する方に○をつけてください。</t>
  </si>
  <si>
    <t>適用</t>
  </si>
  <si>
    <t>①目的</t>
  </si>
  <si>
    <t>A：人工林の植栽木育成のための密度管理</t>
  </si>
  <si>
    <t>B：天然林の密度管理及び人工林の針広混交林化を促進するための密度管理</t>
  </si>
  <si>
    <t>②造材方法</t>
  </si>
  <si>
    <t>チェンソー</t>
  </si>
  <si>
    <t>プロセッサ等</t>
  </si>
  <si>
    <t>（2）消費税の納税対応状況</t>
  </si>
  <si>
    <t>下記のいずれかに該当するか</t>
  </si>
  <si>
    <t>区分</t>
  </si>
  <si>
    <t>消費税</t>
  </si>
  <si>
    <t>①一般事業者のうち、課税売上割合が９５％以上かつ課税売上高が５億円以下の場合</t>
  </si>
  <si>
    <t>該当する</t>
  </si>
  <si>
    <t>加算しない</t>
  </si>
  <si>
    <t>②一般事業者のうち、課税売上割合が９５％未満又は課税売上高が５億円超であり、個別</t>
  </si>
  <si>
    <t xml:space="preserve">　対応方式で補助対象経費が課税売上のみに対応する場合</t>
  </si>
  <si>
    <t>該当しない</t>
  </si>
  <si>
    <t>加算する</t>
  </si>
  <si>
    <t>③上記以外であって、仕入れに係る消費税等相当額があり、かつ、その金額が明らかな場合</t>
  </si>
  <si>
    <t>（3）経営計画等の策定</t>
  </si>
  <si>
    <t>（4）現場監督費率</t>
  </si>
  <si>
    <t>現場監督費率↓</t>
  </si>
  <si>
    <t>森林経営計画または経営管理実施権配分計画の対象となっているか</t>
  </si>
  <si>
    <t>査定係数</t>
  </si>
  <si>
    <t>補助率</t>
  </si>
  <si>
    <t>実質補助率</t>
  </si>
  <si>
    <t>項目</t>
  </si>
  <si>
    <t>率</t>
  </si>
  <si>
    <t>「森林環境保全整備事業における標準単価の設定等について」（H23.3.31　22林整整第857号）第3の2</t>
  </si>
  <si>
    <t>対象</t>
  </si>
  <si>
    <t>現場監督費率（一律加算）</t>
  </si>
  <si>
    <t>対象外</t>
  </si>
  <si>
    <t>④</t>
  </si>
  <si>
    <t>（1点未満）</t>
  </si>
  <si>
    <t>（5）実績集計表</t>
  </si>
  <si>
    <t>（6）総括表</t>
  </si>
  <si>
    <t>千円未満切り捨て</t>
  </si>
  <si>
    <t>No</t>
  </si>
  <si>
    <t>林班</t>
  </si>
  <si>
    <t>小班</t>
  </si>
  <si>
    <t>小班
面積</t>
  </si>
  <si>
    <t>林相</t>
  </si>
  <si>
    <t>間伐
面積</t>
  </si>
  <si>
    <t>間伐
本数率</t>
  </si>
  <si>
    <t>搬出
材積</t>
  </si>
  <si>
    <t>haあたり
材積</t>
  </si>
  <si>
    <t>標準単価
円/ha</t>
  </si>
  <si>
    <t>直接
工事費</t>
  </si>
  <si>
    <t>現場
監督費</t>
  </si>
  <si>
    <t>標準額
税抜き</t>
  </si>
  <si>
    <t>標準額
適用</t>
  </si>
  <si>
    <t>補助金額</t>
  </si>
  <si>
    <t>②</t>
  </si>
  <si>
    <t>③=①*②</t>
  </si>
  <si>
    <t>⑤=③*④</t>
  </si>
  <si>
    <t>⑥=③+⑤</t>
  </si>
  <si>
    <t>参考）標準単価表</t>
  </si>
  <si>
    <t>間伐A</t>
  </si>
  <si>
    <t>haあたり搬出材積</t>
  </si>
  <si>
    <t>円/ha</t>
  </si>
  <si>
    <t>参考／R6単価</t>
  </si>
  <si>
    <t>10㎥未満（整理※無）</t>
  </si>
  <si>
    <t>10㎥未満（整理※有）</t>
  </si>
  <si>
    <t>10㎥以上　20㎥未満</t>
  </si>
  <si>
    <t>20㎥以上　30㎥未満</t>
  </si>
  <si>
    <t>30㎥以上　40㎥未満</t>
  </si>
  <si>
    <t>40㎥以上　50㎥未満</t>
  </si>
  <si>
    <t>50㎥以上　60㎥未満</t>
  </si>
  <si>
    <t xml:space="preserve">60㎥以上　　　　</t>
  </si>
  <si>
    <r>
      <rPr>
        <rFont val="MS PGothic"/>
        <color theme="1"/>
        <sz val="11.0"/>
      </rPr>
      <t>間伐B</t>
    </r>
    <r>
      <rPr>
        <rFont val="MS PGothic"/>
        <color theme="1"/>
        <sz val="9.0"/>
      </rPr>
      <t xml:space="preserve">　※更新伐（定性）単価準用</t>
    </r>
  </si>
  <si>
    <t>10㎥未満</t>
  </si>
  <si>
    <t>合計</t>
  </si>
  <si>
    <t>①</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</si>
</sst>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_ "/>
    <numFmt numFmtId="165" formatCode="0.00&quot;ha&quot;"/>
    <numFmt numFmtId="166" formatCode="0&quot;㎥&quot;"/>
    <numFmt numFmtId="167" formatCode="0.0&quot;㎥/ha&quot;"/>
    <numFmt numFmtId="168" formatCode="#,##0_ "/>
  </numFmts>
  <fonts count="12">
    <font>
      <sz val="11.0"/>
      <color theme="1"/>
      <name val="Calibri"/>
      <scheme val="minor"/>
    </font>
    <font>
      <sz val="11.0"/>
      <color theme="1"/>
      <name val="MS PGothic"/>
    </font>
    <font>
      <b/>
      <sz val="11.0"/>
      <color theme="1"/>
      <name val="MS PGothic"/>
    </font>
    <font>
      <sz val="10.0"/>
      <color theme="1"/>
      <name val="MS PGothic"/>
    </font>
    <font>
      <color theme="1"/>
      <name val="MS PGothic"/>
    </font>
    <font>
      <sz val="11.0"/>
      <color theme="1"/>
      <name val="Calibri"/>
    </font>
    <font/>
    <font>
      <sz val="9.0"/>
      <color theme="1"/>
      <name val="MS PGothic"/>
    </font>
    <font>
      <strike/>
      <sz val="10.0"/>
      <color theme="1"/>
      <name val="MS PGothic"/>
    </font>
    <font>
      <sz val="10.0"/>
      <color rgb="FFFFFF00"/>
      <name val="MS PGothic"/>
    </font>
    <font>
      <sz val="8.0"/>
      <color theme="1"/>
      <name val="MS PGothic"/>
    </font>
    <font>
      <color theme="1"/>
      <name val="Calibri"/>
    </font>
  </fonts>
  <fills count="6">
    <fill>
      <patternFill patternType="none"/>
    </fill>
    <fill>
      <patternFill patternType="lightGray"/>
    </fill>
    <fill>
      <patternFill patternType="solid">
        <fgColor rgb="FFFFFF00"/>
        <bgColor rgb="FFFFFF00"/>
      </patternFill>
    </fill>
    <fill>
      <patternFill patternType="solid">
        <fgColor rgb="FFF4B083"/>
        <bgColor rgb="FFF4B083"/>
      </patternFill>
    </fill>
    <fill>
      <patternFill patternType="solid">
        <fgColor rgb="FFF7CAAC"/>
        <bgColor rgb="FFF7CAAC"/>
      </patternFill>
    </fill>
    <fill>
      <patternFill patternType="solid">
        <fgColor rgb="FFD8D8D8"/>
        <bgColor rgb="FFD8D8D8"/>
      </patternFill>
    </fill>
  </fills>
  <borders count="2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right style="thin">
        <color rgb="FF000000"/>
      </right>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hair">
        <color rgb="FF000000"/>
      </left>
      <right style="hair">
        <color rgb="FF000000"/>
      </right>
      <top style="thin">
        <color rgb="FF000000"/>
      </top>
      <bottom style="thin">
        <color rgb="FF000000"/>
      </bottom>
    </border>
    <border>
      <left style="hair">
        <color rgb="FF000000"/>
      </left>
      <right style="thin">
        <color rgb="FF000000"/>
      </right>
      <top style="thin">
        <color rgb="FF000000"/>
      </top>
      <bottom style="thin">
        <color rgb="FF000000"/>
      </bottom>
    </border>
    <border>
      <left style="hair">
        <color rgb="FF000000"/>
      </left>
      <right style="hair">
        <color rgb="FF000000"/>
      </right>
      <top style="thin">
        <color rgb="FF000000"/>
      </top>
      <bottom/>
    </border>
    <border>
      <left style="hair">
        <color rgb="FF000000"/>
      </left>
      <right style="thin">
        <color rgb="FF000000"/>
      </right>
      <top style="thin">
        <color rgb="FF000000"/>
      </top>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112">
    <xf borderId="0" fillId="0" fontId="0" numFmtId="0" xfId="0" applyAlignment="1" applyFont="1">
      <alignment readingOrder="0" shrinkToFit="0" vertical="center" wrapText="0"/>
    </xf>
    <xf borderId="0" fillId="0" fontId="1" numFmtId="0" xfId="0" applyAlignment="1" applyFont="1">
      <alignment vertical="center"/>
    </xf>
    <xf borderId="0" fillId="0" fontId="1" numFmtId="0" xfId="0" applyAlignment="1" applyFont="1">
      <alignment horizontal="left" vertical="center"/>
    </xf>
    <xf borderId="0" fillId="0" fontId="2" numFmtId="0" xfId="0" applyAlignment="1" applyFont="1">
      <alignment vertical="center"/>
    </xf>
    <xf borderId="0" fillId="0" fontId="3" numFmtId="0" xfId="0" applyAlignment="1" applyFont="1">
      <alignment horizontal="right" vertical="center"/>
    </xf>
    <xf borderId="0" fillId="0" fontId="3" numFmtId="0" xfId="0" applyAlignment="1" applyFont="1">
      <alignment vertical="center"/>
    </xf>
    <xf borderId="1" fillId="2" fontId="3" numFmtId="0" xfId="0" applyAlignment="1" applyBorder="1" applyFill="1" applyFont="1">
      <alignment vertical="center"/>
    </xf>
    <xf borderId="0" fillId="0" fontId="4" numFmtId="0" xfId="0" applyAlignment="1" applyFont="1">
      <alignment vertical="center"/>
    </xf>
    <xf borderId="0" fillId="0" fontId="5" numFmtId="0" xfId="0" applyAlignment="1" applyFont="1">
      <alignment vertical="center"/>
    </xf>
    <xf borderId="1" fillId="3" fontId="3" numFmtId="0" xfId="0" applyAlignment="1" applyBorder="1" applyFill="1" applyFont="1">
      <alignment vertical="center"/>
    </xf>
    <xf borderId="1" fillId="0" fontId="4" numFmtId="0" xfId="0" applyAlignment="1" applyBorder="1" applyFont="1">
      <alignment horizontal="center" vertical="center"/>
    </xf>
    <xf borderId="0" fillId="0" fontId="3" numFmtId="0" xfId="0" applyAlignment="1" applyFont="1">
      <alignment horizontal="left" vertical="center"/>
    </xf>
    <xf borderId="2" fillId="0" fontId="1" numFmtId="0" xfId="0" applyAlignment="1" applyBorder="1" applyFont="1">
      <alignment shrinkToFit="0" vertical="center" wrapText="1"/>
    </xf>
    <xf borderId="3" fillId="0" fontId="6" numFmtId="0" xfId="0" applyAlignment="1" applyBorder="1" applyFont="1">
      <alignment vertical="center"/>
    </xf>
    <xf borderId="2" fillId="0" fontId="1" numFmtId="0" xfId="0" applyAlignment="1" applyBorder="1" applyFont="1">
      <alignment vertical="center"/>
    </xf>
    <xf borderId="4" fillId="0" fontId="6" numFmtId="0" xfId="0" applyAlignment="1" applyBorder="1" applyFont="1">
      <alignment vertical="center"/>
    </xf>
    <xf borderId="5" fillId="2" fontId="4" numFmtId="0" xfId="0" applyAlignment="1" applyBorder="1" applyFont="1">
      <alignment horizontal="center" readingOrder="0" vertical="center"/>
    </xf>
    <xf borderId="6" fillId="0" fontId="5" numFmtId="0" xfId="0" applyAlignment="1" applyBorder="1" applyFont="1">
      <alignment vertical="center"/>
    </xf>
    <xf borderId="7" fillId="0" fontId="6" numFmtId="0" xfId="0" applyAlignment="1" applyBorder="1" applyFont="1">
      <alignment vertical="center"/>
    </xf>
    <xf borderId="8" fillId="0" fontId="6" numFmtId="0" xfId="0" applyAlignment="1" applyBorder="1" applyFont="1">
      <alignment vertical="center"/>
    </xf>
    <xf borderId="9" fillId="0" fontId="6" numFmtId="0" xfId="0" applyAlignment="1" applyBorder="1" applyFont="1">
      <alignment vertical="center"/>
    </xf>
    <xf borderId="10" fillId="0" fontId="6" numFmtId="0" xfId="0" applyAlignment="1" applyBorder="1" applyFont="1">
      <alignment vertical="center"/>
    </xf>
    <xf borderId="6" fillId="0" fontId="1" numFmtId="0" xfId="0" applyAlignment="1" applyBorder="1" applyFont="1">
      <alignment shrinkToFit="0" vertical="center" wrapText="1"/>
    </xf>
    <xf borderId="11" fillId="0" fontId="6" numFmtId="0" xfId="0" applyAlignment="1" applyBorder="1" applyFont="1">
      <alignment vertical="center"/>
    </xf>
    <xf borderId="7" fillId="0" fontId="5" numFmtId="0" xfId="0" applyAlignment="1" applyBorder="1" applyFont="1">
      <alignment vertical="center"/>
    </xf>
    <xf borderId="8" fillId="0" fontId="5" numFmtId="0" xfId="0" applyAlignment="1" applyBorder="1" applyFont="1">
      <alignment vertical="center"/>
    </xf>
    <xf borderId="5" fillId="2" fontId="4" numFmtId="0" xfId="0" applyAlignment="1" applyBorder="1" applyFont="1">
      <alignment horizontal="center" vertical="center"/>
    </xf>
    <xf borderId="8" fillId="0" fontId="3" numFmtId="0" xfId="0" applyAlignment="1" applyBorder="1" applyFont="1">
      <alignment vertical="center"/>
    </xf>
    <xf borderId="12" fillId="0" fontId="3" numFmtId="38" xfId="0" applyAlignment="1" applyBorder="1" applyFont="1" applyNumberFormat="1">
      <alignment horizontal="center" vertical="center"/>
    </xf>
    <xf borderId="1" fillId="0" fontId="3" numFmtId="0" xfId="0" applyAlignment="1" applyBorder="1" applyFont="1">
      <alignment horizontal="center" vertical="center"/>
    </xf>
    <xf borderId="6" fillId="0" fontId="1" numFmtId="0" xfId="0" applyAlignment="1" applyBorder="1" applyFont="1">
      <alignment vertical="center"/>
    </xf>
    <xf borderId="6" fillId="0" fontId="7" numFmtId="0" xfId="0" applyAlignment="1" applyBorder="1" applyFont="1">
      <alignment vertical="center"/>
    </xf>
    <xf borderId="3" fillId="0" fontId="1" numFmtId="0" xfId="0" applyAlignment="1" applyBorder="1" applyFont="1">
      <alignment vertical="center"/>
    </xf>
    <xf borderId="6" fillId="0" fontId="3" numFmtId="0" xfId="0" applyAlignment="1" applyBorder="1" applyFont="1">
      <alignment horizontal="center" shrinkToFit="1" vertical="center" wrapText="0"/>
    </xf>
    <xf borderId="5" fillId="2" fontId="3" numFmtId="0" xfId="0" applyAlignment="1" applyBorder="1" applyFont="1">
      <alignment horizontal="center" vertical="center"/>
    </xf>
    <xf borderId="5" fillId="0" fontId="3" numFmtId="9" xfId="0" applyAlignment="1" applyBorder="1" applyFont="1" applyNumberFormat="1">
      <alignment horizontal="center" shrinkToFit="1" vertical="center" wrapText="0"/>
    </xf>
    <xf borderId="6" fillId="0" fontId="6" numFmtId="0" xfId="0" applyAlignment="1" applyBorder="1" applyFont="1">
      <alignment vertical="center"/>
    </xf>
    <xf borderId="0" fillId="0" fontId="3" numFmtId="0" xfId="0" applyAlignment="1" applyFont="1">
      <alignment shrinkToFit="0" vertical="center" wrapText="1"/>
    </xf>
    <xf borderId="2" fillId="0" fontId="3" numFmtId="0" xfId="0" applyAlignment="1" applyBorder="1" applyFont="1">
      <alignment horizontal="center" shrinkToFit="1" vertical="center" wrapText="0"/>
    </xf>
    <xf borderId="7" fillId="0" fontId="7" numFmtId="0" xfId="0" applyAlignment="1" applyBorder="1" applyFont="1">
      <alignment vertical="center"/>
    </xf>
    <xf borderId="0" fillId="0" fontId="1" numFmtId="0" xfId="0" applyAlignment="1" applyFont="1">
      <alignment horizontal="center" vertical="center"/>
    </xf>
    <xf borderId="0" fillId="0" fontId="3" numFmtId="0" xfId="0" applyAlignment="1" applyFont="1">
      <alignment shrinkToFit="1" vertical="center" wrapText="0"/>
    </xf>
    <xf borderId="0" fillId="0" fontId="3" numFmtId="0" xfId="0" applyAlignment="1" applyFont="1">
      <alignment horizontal="center" vertical="center"/>
    </xf>
    <xf borderId="0" fillId="0" fontId="8" numFmtId="0" xfId="0" applyAlignment="1" applyFont="1">
      <alignment vertical="center"/>
    </xf>
    <xf borderId="0" fillId="0" fontId="3" numFmtId="9" xfId="0" applyAlignment="1" applyFont="1" applyNumberFormat="1">
      <alignment vertical="center"/>
    </xf>
    <xf borderId="0" fillId="0" fontId="9" numFmtId="0" xfId="0" applyAlignment="1" applyFont="1">
      <alignment vertical="center"/>
    </xf>
    <xf borderId="2" fillId="0" fontId="3" numFmtId="0" xfId="0" applyAlignment="1" applyBorder="1" applyFont="1">
      <alignment horizontal="left" shrinkToFit="0" vertical="center" wrapText="1"/>
    </xf>
    <xf borderId="13" fillId="0" fontId="3" numFmtId="0" xfId="0" applyAlignment="1" applyBorder="1" applyFont="1">
      <alignment horizontal="center" vertical="center"/>
    </xf>
    <xf borderId="1" fillId="0" fontId="3" numFmtId="0" xfId="0" applyAlignment="1" applyBorder="1" applyFont="1">
      <alignment horizontal="center" shrinkToFit="1" vertical="center" wrapText="0"/>
    </xf>
    <xf borderId="12" fillId="0" fontId="3" numFmtId="0" xfId="0" applyAlignment="1" applyBorder="1" applyFont="1">
      <alignment horizontal="center" shrinkToFit="1" vertical="center" wrapText="0"/>
    </xf>
    <xf borderId="14" fillId="0" fontId="6" numFmtId="0" xfId="0" applyAlignment="1" applyBorder="1" applyFont="1">
      <alignment vertical="center"/>
    </xf>
    <xf borderId="13" fillId="0" fontId="6" numFmtId="0" xfId="0" applyAlignment="1" applyBorder="1" applyFont="1">
      <alignment vertical="center"/>
    </xf>
    <xf borderId="0" fillId="0" fontId="9" numFmtId="9" xfId="0" applyAlignment="1" applyFont="1" applyNumberFormat="1">
      <alignment vertical="center"/>
    </xf>
    <xf borderId="1" fillId="2" fontId="3" numFmtId="0" xfId="0" applyAlignment="1" applyBorder="1" applyFont="1">
      <alignment horizontal="center" vertical="center"/>
    </xf>
    <xf borderId="1" fillId="4" fontId="3" numFmtId="164" xfId="0" applyAlignment="1" applyBorder="1" applyFill="1" applyFont="1" applyNumberFormat="1">
      <alignment horizontal="center" vertical="center"/>
    </xf>
    <xf borderId="1" fillId="4" fontId="3" numFmtId="9" xfId="0" applyAlignment="1" applyBorder="1" applyFont="1" applyNumberFormat="1">
      <alignment horizontal="center" vertical="center"/>
    </xf>
    <xf borderId="1" fillId="0" fontId="3" numFmtId="9" xfId="0" applyAlignment="1" applyBorder="1" applyFont="1" applyNumberFormat="1">
      <alignment horizontal="center" vertical="center"/>
    </xf>
    <xf borderId="7" fillId="0" fontId="3" numFmtId="0" xfId="0" applyAlignment="1" applyBorder="1" applyFont="1">
      <alignment horizontal="center" shrinkToFit="1" vertical="center" wrapText="0"/>
    </xf>
    <xf borderId="1" fillId="0" fontId="3" numFmtId="9" xfId="0" applyAlignment="1" applyBorder="1" applyFont="1" applyNumberFormat="1">
      <alignment vertical="center"/>
    </xf>
    <xf borderId="0" fillId="0" fontId="3" numFmtId="9" xfId="0" applyAlignment="1" applyFont="1" applyNumberFormat="1">
      <alignment horizontal="center" vertical="center"/>
    </xf>
    <xf borderId="3" fillId="0" fontId="3" numFmtId="0" xfId="0" applyAlignment="1" applyBorder="1" applyFont="1">
      <alignment shrinkToFit="1" vertical="center" wrapText="0"/>
    </xf>
    <xf borderId="3" fillId="0" fontId="3" numFmtId="9" xfId="0" applyAlignment="1" applyBorder="1" applyFont="1" applyNumberFormat="1">
      <alignment vertical="center"/>
    </xf>
    <xf borderId="0" fillId="0" fontId="10" numFmtId="0" xfId="0" applyAlignment="1" applyFont="1">
      <alignment horizontal="center" vertical="center"/>
    </xf>
    <xf borderId="0" fillId="0" fontId="3" numFmtId="0" xfId="0" applyAlignment="1" applyFont="1">
      <alignment horizontal="left" shrinkToFit="1" vertical="center" wrapText="0"/>
    </xf>
    <xf borderId="0" fillId="0" fontId="1" numFmtId="9" xfId="0" applyAlignment="1" applyFont="1" applyNumberFormat="1">
      <alignment vertical="center"/>
    </xf>
    <xf borderId="0" fillId="0" fontId="10" numFmtId="0" xfId="0" applyAlignment="1" applyFont="1">
      <alignment horizontal="right" vertical="center"/>
    </xf>
    <xf borderId="12" fillId="0" fontId="3" numFmtId="0" xfId="0" applyAlignment="1" applyBorder="1" applyFont="1">
      <alignment horizontal="center" vertical="center"/>
    </xf>
    <xf borderId="15" fillId="0" fontId="3" numFmtId="0" xfId="0" applyAlignment="1" applyBorder="1" applyFont="1">
      <alignment horizontal="center" vertical="center"/>
    </xf>
    <xf borderId="15" fillId="0" fontId="3" numFmtId="0" xfId="0" applyAlignment="1" applyBorder="1" applyFont="1">
      <alignment horizontal="center" shrinkToFit="0" vertical="center" wrapText="1"/>
    </xf>
    <xf borderId="15" fillId="0" fontId="3" numFmtId="164" xfId="0" applyAlignment="1" applyBorder="1" applyFont="1" applyNumberFormat="1">
      <alignment horizontal="center" shrinkToFit="0" vertical="center" wrapText="1"/>
    </xf>
    <xf borderId="16" fillId="0" fontId="3" numFmtId="164" xfId="0" applyAlignment="1" applyBorder="1" applyFont="1" applyNumberFormat="1">
      <alignment horizontal="center" shrinkToFit="0" vertical="center" wrapText="1"/>
    </xf>
    <xf borderId="0" fillId="0" fontId="1" numFmtId="0" xfId="0" applyAlignment="1" applyFont="1">
      <alignment vertical="top"/>
    </xf>
    <xf borderId="1" fillId="0" fontId="7" numFmtId="0" xfId="0" applyAlignment="1" applyBorder="1" applyFont="1">
      <alignment horizontal="center" shrinkToFit="0" vertical="center" wrapText="1"/>
    </xf>
    <xf borderId="1" fillId="0" fontId="3" numFmtId="0" xfId="0" applyAlignment="1" applyBorder="1" applyFont="1">
      <alignment horizontal="center" shrinkToFit="0" vertical="center" wrapText="1"/>
    </xf>
    <xf borderId="15" fillId="2" fontId="3" numFmtId="0" xfId="0" applyAlignment="1" applyBorder="1" applyFont="1">
      <alignment vertical="center"/>
    </xf>
    <xf borderId="15" fillId="2" fontId="3" numFmtId="165" xfId="0" applyAlignment="1" applyBorder="1" applyFont="1" applyNumberFormat="1">
      <alignment vertical="center"/>
    </xf>
    <xf borderId="15" fillId="2" fontId="3" numFmtId="0" xfId="0" applyAlignment="1" applyBorder="1" applyFont="1">
      <alignment horizontal="center" vertical="center"/>
    </xf>
    <xf borderId="15" fillId="2" fontId="1" numFmtId="0" xfId="0" applyAlignment="1" applyBorder="1" applyFont="1">
      <alignment vertical="center"/>
    </xf>
    <xf borderId="15" fillId="2" fontId="3" numFmtId="166" xfId="0" applyAlignment="1" applyBorder="1" applyFont="1" applyNumberFormat="1">
      <alignment vertical="center"/>
    </xf>
    <xf borderId="16" fillId="5" fontId="3" numFmtId="167" xfId="0" applyAlignment="1" applyBorder="1" applyFill="1" applyFont="1" applyNumberFormat="1">
      <alignment vertical="center"/>
    </xf>
    <xf borderId="1" fillId="2" fontId="3" numFmtId="3" xfId="0" applyAlignment="1" applyBorder="1" applyFont="1" applyNumberFormat="1">
      <alignment vertical="center"/>
    </xf>
    <xf borderId="1" fillId="0" fontId="1" numFmtId="3" xfId="0" applyAlignment="1" applyBorder="1" applyFont="1" applyNumberFormat="1">
      <alignment vertical="center"/>
    </xf>
    <xf borderId="15" fillId="2" fontId="1" numFmtId="9" xfId="0" applyAlignment="1" applyBorder="1" applyFont="1" applyNumberFormat="1">
      <alignment vertical="center"/>
    </xf>
    <xf borderId="0" fillId="0" fontId="3" numFmtId="168" xfId="0" applyAlignment="1" applyFont="1" applyNumberFormat="1">
      <alignment shrinkToFit="1" vertical="center" wrapText="0"/>
    </xf>
    <xf borderId="0" fillId="0" fontId="10" numFmtId="168" xfId="0" applyAlignment="1" applyFont="1" applyNumberFormat="1">
      <alignment horizontal="center" vertical="center"/>
    </xf>
    <xf borderId="0" fillId="0" fontId="3" numFmtId="168" xfId="0" applyAlignment="1" applyFont="1" applyNumberFormat="1">
      <alignment horizontal="right" vertical="center"/>
    </xf>
    <xf borderId="15" fillId="2" fontId="1" numFmtId="9" xfId="0" applyAlignment="1" applyBorder="1" applyFont="1" applyNumberFormat="1">
      <alignment horizontal="right" vertical="center"/>
    </xf>
    <xf borderId="0" fillId="0" fontId="11" numFmtId="0" xfId="0" applyAlignment="1" applyFont="1">
      <alignment horizontal="center" vertical="center"/>
    </xf>
    <xf borderId="0" fillId="0" fontId="3" numFmtId="168" xfId="0" applyAlignment="1" applyFont="1" applyNumberFormat="1">
      <alignment horizontal="right" shrinkToFit="1" vertical="center" wrapText="0"/>
    </xf>
    <xf borderId="0" fillId="0" fontId="3" numFmtId="168" xfId="0" applyAlignment="1" applyFont="1" applyNumberFormat="1">
      <alignment horizontal="center" vertical="center"/>
    </xf>
    <xf borderId="1" fillId="0" fontId="1" numFmtId="0" xfId="0" applyAlignment="1" applyBorder="1" applyFont="1">
      <alignment horizontal="center" vertical="center"/>
    </xf>
    <xf borderId="12" fillId="0" fontId="3" numFmtId="0" xfId="0" applyAlignment="1" applyBorder="1" applyFont="1">
      <alignment horizontal="center" shrinkToFit="0" vertical="center" wrapText="1"/>
    </xf>
    <xf borderId="1" fillId="4" fontId="3" numFmtId="168" xfId="0" applyAlignment="1" applyBorder="1" applyFont="1" applyNumberFormat="1">
      <alignment horizontal="right" vertical="center"/>
    </xf>
    <xf borderId="15" fillId="2" fontId="1" numFmtId="0" xfId="0" applyAlignment="1" applyBorder="1" applyFont="1">
      <alignment horizontal="right" vertical="center"/>
    </xf>
    <xf borderId="0" fillId="0" fontId="3" numFmtId="0" xfId="0" applyAlignment="1" applyFont="1">
      <alignment horizontal="left" shrinkToFit="0" vertical="center" wrapText="1"/>
    </xf>
    <xf borderId="0" fillId="0" fontId="3" numFmtId="168" xfId="0" applyAlignment="1" applyFont="1" applyNumberFormat="1">
      <alignment vertical="center"/>
    </xf>
    <xf borderId="17" fillId="2" fontId="3" numFmtId="165" xfId="0" applyAlignment="1" applyBorder="1" applyFont="1" applyNumberFormat="1">
      <alignment vertical="center"/>
    </xf>
    <xf borderId="17" fillId="2" fontId="3" numFmtId="166" xfId="0" applyAlignment="1" applyBorder="1" applyFont="1" applyNumberFormat="1">
      <alignment vertical="center"/>
    </xf>
    <xf borderId="18" fillId="5" fontId="3" numFmtId="167" xfId="0" applyAlignment="1" applyBorder="1" applyFont="1" applyNumberFormat="1">
      <alignment vertical="center"/>
    </xf>
    <xf borderId="7" fillId="0" fontId="1" numFmtId="0" xfId="0" applyAlignment="1" applyBorder="1" applyFont="1">
      <alignment horizontal="center" vertical="center"/>
    </xf>
    <xf borderId="8" fillId="0" fontId="1" numFmtId="0" xfId="0" applyAlignment="1" applyBorder="1" applyFont="1">
      <alignment vertical="center"/>
    </xf>
    <xf borderId="19" fillId="0" fontId="3" numFmtId="165" xfId="0" applyAlignment="1" applyBorder="1" applyFont="1" applyNumberFormat="1">
      <alignment vertical="center"/>
    </xf>
    <xf borderId="8" fillId="0" fontId="3" numFmtId="166" xfId="0" applyAlignment="1" applyBorder="1" applyFont="1" applyNumberFormat="1">
      <alignment vertical="center"/>
    </xf>
    <xf borderId="19" fillId="0" fontId="3" numFmtId="166" xfId="0" applyAlignment="1" applyBorder="1" applyFont="1" applyNumberFormat="1">
      <alignment vertical="center"/>
    </xf>
    <xf borderId="19" fillId="0" fontId="3" numFmtId="167" xfId="0" applyAlignment="1" applyBorder="1" applyFont="1" applyNumberFormat="1">
      <alignment vertical="center"/>
    </xf>
    <xf borderId="0" fillId="0" fontId="1" numFmtId="168" xfId="0" applyAlignment="1" applyFont="1" applyNumberFormat="1">
      <alignment vertical="center"/>
    </xf>
    <xf borderId="0" fillId="0" fontId="3" numFmtId="167" xfId="0" applyAlignment="1" applyFont="1" applyNumberFormat="1">
      <alignment vertical="center"/>
    </xf>
    <xf borderId="0" fillId="0" fontId="1" numFmtId="168" xfId="0" applyAlignment="1" applyFont="1" applyNumberFormat="1">
      <alignment horizontal="right" vertical="center"/>
    </xf>
    <xf borderId="0" fillId="0" fontId="1" numFmtId="9" xfId="0" applyAlignment="1" applyFont="1" applyNumberFormat="1">
      <alignment horizontal="right" vertical="center"/>
    </xf>
    <xf borderId="0" fillId="0" fontId="1" numFmtId="0" xfId="0" applyAlignment="1" applyFont="1">
      <alignment horizontal="right" vertical="center"/>
    </xf>
    <xf borderId="0" fillId="0" fontId="3" numFmtId="0" xfId="0" applyAlignment="1" applyFont="1">
      <alignment vertical="top"/>
    </xf>
    <xf borderId="0" fillId="0" fontId="3"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43"/>
    <col customWidth="1" min="2" max="2" width="3.43"/>
    <col customWidth="1" min="3" max="9" width="7.71"/>
    <col customWidth="1" min="10" max="10" width="9.57"/>
    <col customWidth="1" min="11" max="11" width="10.86"/>
    <col customWidth="1" min="12" max="12" width="9.57"/>
    <col customWidth="1" min="13" max="13" width="10.57"/>
    <col customWidth="1" min="14" max="14" width="7.71"/>
    <col customWidth="1" min="15" max="16" width="12.29"/>
    <col customWidth="1" min="17" max="18" width="11.29"/>
    <col customWidth="1" min="19" max="19" width="10.57"/>
    <col customWidth="1" min="20" max="20" width="4.14"/>
    <col customWidth="1" min="21" max="21" width="19.29"/>
    <col customWidth="1" min="22" max="22" width="9.43"/>
    <col customWidth="1" min="23" max="26" width="9.0"/>
  </cols>
  <sheetData>
    <row r="1" ht="13.5" customHeight="1">
      <c r="A1" s="1"/>
      <c r="B1" s="2" t="s">
        <v>0</v>
      </c>
      <c r="C1" s="3"/>
      <c r="D1" s="3"/>
      <c r="E1" s="1"/>
      <c r="F1" s="1"/>
      <c r="G1" s="1"/>
      <c r="H1" s="1"/>
      <c r="I1" s="1"/>
      <c r="J1" s="1"/>
      <c r="K1" s="1"/>
      <c r="L1" s="1"/>
      <c r="M1" s="1"/>
      <c r="N1" s="1"/>
      <c r="O1" s="1"/>
      <c r="P1" s="1"/>
      <c r="Q1" s="1"/>
      <c r="R1" s="4" t="s">
        <v>1</v>
      </c>
      <c r="S1" s="1"/>
      <c r="T1" s="1"/>
      <c r="U1" s="1"/>
      <c r="V1" s="1"/>
      <c r="W1" s="1"/>
      <c r="X1" s="1"/>
      <c r="Y1" s="1"/>
      <c r="Z1" s="1"/>
    </row>
    <row r="2" ht="13.5" customHeight="1">
      <c r="A2" s="1"/>
      <c r="B2" s="2" t="s">
        <v>2</v>
      </c>
      <c r="C2" s="1"/>
      <c r="D2" s="1"/>
      <c r="E2" s="1"/>
      <c r="F2" s="1"/>
      <c r="G2" s="1"/>
      <c r="H2" s="1"/>
      <c r="I2" s="1"/>
      <c r="J2" s="1"/>
      <c r="K2" s="1"/>
      <c r="L2" s="1"/>
      <c r="M2" s="1"/>
      <c r="N2" s="1"/>
      <c r="O2" s="1"/>
      <c r="P2" s="5"/>
      <c r="Q2" s="4" t="s">
        <v>3</v>
      </c>
      <c r="R2" s="6"/>
      <c r="S2" s="1"/>
      <c r="T2" s="1"/>
      <c r="U2" s="1"/>
      <c r="V2" s="1"/>
      <c r="W2" s="1"/>
      <c r="X2" s="1"/>
      <c r="Y2" s="1"/>
      <c r="Z2" s="1"/>
    </row>
    <row r="3" ht="13.5" customHeight="1">
      <c r="A3" s="1"/>
      <c r="B3" s="7"/>
      <c r="C3" s="8"/>
      <c r="D3" s="8"/>
      <c r="E3" s="8"/>
      <c r="F3" s="8"/>
      <c r="G3" s="8"/>
      <c r="H3" s="8"/>
      <c r="I3" s="8"/>
      <c r="J3" s="8"/>
      <c r="K3" s="8"/>
      <c r="L3" s="1"/>
      <c r="M3" s="1"/>
      <c r="N3" s="1"/>
      <c r="O3" s="1"/>
      <c r="P3" s="5"/>
      <c r="Q3" s="4" t="s">
        <v>4</v>
      </c>
      <c r="R3" s="9"/>
      <c r="S3" s="1"/>
      <c r="T3" s="1"/>
      <c r="U3" s="1"/>
      <c r="V3" s="1"/>
      <c r="W3" s="1"/>
      <c r="X3" s="1"/>
      <c r="Y3" s="1"/>
      <c r="Z3" s="1"/>
    </row>
    <row r="4" ht="13.5" customHeight="1">
      <c r="A4" s="1"/>
      <c r="B4" s="7" t="s">
        <v>5</v>
      </c>
      <c r="C4" s="8"/>
      <c r="D4" s="8"/>
      <c r="E4" s="8"/>
      <c r="F4" s="8"/>
      <c r="G4" s="8"/>
      <c r="H4" s="8"/>
      <c r="I4" s="8"/>
      <c r="J4" s="8"/>
      <c r="K4" s="8"/>
      <c r="L4" s="1"/>
      <c r="M4" s="1"/>
      <c r="N4" s="1"/>
      <c r="O4" s="1"/>
      <c r="P4" s="5"/>
      <c r="Q4" s="4"/>
      <c r="R4" s="4"/>
      <c r="S4" s="1"/>
      <c r="T4" s="1"/>
      <c r="U4" s="1"/>
      <c r="V4" s="1"/>
      <c r="W4" s="1"/>
      <c r="X4" s="1"/>
      <c r="Y4" s="1"/>
      <c r="Z4" s="1"/>
    </row>
    <row r="5" ht="13.5" customHeight="1">
      <c r="A5" s="1"/>
      <c r="B5" s="7" t="s">
        <v>6</v>
      </c>
      <c r="C5" s="8"/>
      <c r="D5" s="8"/>
      <c r="E5" s="8"/>
      <c r="F5" s="8"/>
      <c r="G5" s="8"/>
      <c r="H5" s="8"/>
      <c r="I5" s="8"/>
      <c r="J5" s="8"/>
      <c r="K5" s="8"/>
      <c r="L5" s="10" t="s">
        <v>7</v>
      </c>
      <c r="M5" s="11"/>
      <c r="N5" s="5"/>
      <c r="O5" s="1"/>
      <c r="P5" s="1"/>
      <c r="Q5" s="1"/>
      <c r="R5" s="1"/>
      <c r="S5" s="1"/>
      <c r="T5" s="1"/>
      <c r="U5" s="1"/>
      <c r="V5" s="1"/>
      <c r="W5" s="1"/>
      <c r="X5" s="1"/>
    </row>
    <row r="6" ht="13.5" customHeight="1">
      <c r="A6" s="1"/>
      <c r="B6" s="12" t="s">
        <v>8</v>
      </c>
      <c r="C6" s="13"/>
      <c r="D6" s="13"/>
      <c r="E6" s="14" t="s">
        <v>9</v>
      </c>
      <c r="F6" s="13"/>
      <c r="G6" s="13"/>
      <c r="H6" s="13"/>
      <c r="I6" s="13"/>
      <c r="J6" s="13"/>
      <c r="K6" s="15"/>
      <c r="L6" s="16"/>
      <c r="M6" s="11"/>
      <c r="N6" s="5"/>
      <c r="O6" s="1"/>
      <c r="P6" s="1"/>
      <c r="Q6" s="1"/>
      <c r="R6" s="1"/>
      <c r="S6" s="1"/>
      <c r="T6" s="1"/>
      <c r="U6" s="1"/>
      <c r="V6" s="1"/>
      <c r="W6" s="1"/>
      <c r="X6" s="1"/>
    </row>
    <row r="7" ht="13.5" customHeight="1">
      <c r="A7" s="1"/>
      <c r="B7" s="17"/>
      <c r="C7" s="8"/>
      <c r="D7" s="8"/>
      <c r="E7" s="18"/>
      <c r="F7" s="19"/>
      <c r="G7" s="19"/>
      <c r="H7" s="19"/>
      <c r="I7" s="19"/>
      <c r="J7" s="19"/>
      <c r="K7" s="20"/>
      <c r="L7" s="21"/>
      <c r="M7" s="11" t="str">
        <f>IF($L$6="○","標準単価表：「間伐A」参照 ","")</f>
        <v/>
      </c>
      <c r="N7" s="5"/>
      <c r="O7" s="1"/>
      <c r="P7" s="1"/>
      <c r="Q7" s="1"/>
      <c r="R7" s="1"/>
      <c r="S7" s="1"/>
      <c r="T7" s="1"/>
      <c r="U7" s="1"/>
      <c r="V7" s="1"/>
      <c r="W7" s="1"/>
      <c r="X7" s="1"/>
    </row>
    <row r="8" ht="13.5" customHeight="1">
      <c r="A8" s="1"/>
      <c r="B8" s="17"/>
      <c r="C8" s="8"/>
      <c r="D8" s="8"/>
      <c r="E8" s="22" t="s">
        <v>10</v>
      </c>
      <c r="K8" s="23"/>
      <c r="L8" s="16"/>
      <c r="M8" s="11"/>
      <c r="N8" s="5"/>
      <c r="O8" s="1"/>
      <c r="P8" s="1"/>
      <c r="Q8" s="1"/>
      <c r="R8" s="1"/>
      <c r="S8" s="1"/>
      <c r="T8" s="1"/>
      <c r="U8" s="1"/>
      <c r="V8" s="1"/>
      <c r="W8" s="1"/>
      <c r="X8" s="1"/>
    </row>
    <row r="9">
      <c r="A9" s="1"/>
      <c r="B9" s="24"/>
      <c r="C9" s="25"/>
      <c r="D9" s="25"/>
      <c r="E9" s="18"/>
      <c r="F9" s="19"/>
      <c r="G9" s="19"/>
      <c r="H9" s="19"/>
      <c r="I9" s="19"/>
      <c r="J9" s="19"/>
      <c r="K9" s="20"/>
      <c r="L9" s="21"/>
      <c r="M9" s="11" t="str">
        <f>IF($L$8="○","標準単価表：「間伐B」参照 ","")</f>
        <v/>
      </c>
      <c r="N9" s="5"/>
      <c r="O9" s="1"/>
      <c r="P9" s="1"/>
      <c r="Q9" s="1"/>
      <c r="R9" s="1"/>
      <c r="S9" s="1"/>
      <c r="T9" s="1"/>
      <c r="U9" s="1"/>
      <c r="V9" s="1"/>
      <c r="W9" s="1"/>
      <c r="X9" s="1"/>
    </row>
    <row r="10" ht="13.5" customHeight="1">
      <c r="A10" s="1"/>
      <c r="B10" s="12" t="s">
        <v>11</v>
      </c>
      <c r="C10" s="13"/>
      <c r="D10" s="13"/>
      <c r="E10" s="14" t="s">
        <v>12</v>
      </c>
      <c r="F10" s="13"/>
      <c r="G10" s="13"/>
      <c r="H10" s="13"/>
      <c r="I10" s="13"/>
      <c r="J10" s="13"/>
      <c r="K10" s="15"/>
      <c r="L10" s="16"/>
      <c r="M10" s="11"/>
      <c r="N10" s="1"/>
      <c r="O10" s="1"/>
      <c r="P10" s="1"/>
      <c r="Q10" s="1"/>
      <c r="R10" s="1"/>
      <c r="S10" s="1"/>
      <c r="T10" s="1"/>
      <c r="U10" s="1"/>
    </row>
    <row r="11" ht="10.5" customHeight="1">
      <c r="A11" s="1"/>
      <c r="B11" s="17"/>
      <c r="C11" s="8"/>
      <c r="D11" s="8"/>
      <c r="E11" s="18"/>
      <c r="F11" s="19"/>
      <c r="G11" s="19"/>
      <c r="H11" s="19"/>
      <c r="I11" s="19"/>
      <c r="J11" s="19"/>
      <c r="K11" s="20"/>
      <c r="L11" s="21"/>
      <c r="M11" s="11" t="str">
        <f>IF($L$10="○","標準単価表：「チェンソー」参照 ","")</f>
        <v/>
      </c>
      <c r="N11" s="1"/>
      <c r="O11" s="1"/>
      <c r="P11" s="1"/>
      <c r="Q11" s="1"/>
      <c r="R11" s="1"/>
      <c r="S11" s="1"/>
      <c r="T11" s="1"/>
      <c r="U11" s="1"/>
    </row>
    <row r="12" ht="13.5" customHeight="1">
      <c r="A12" s="1"/>
      <c r="B12" s="17"/>
      <c r="C12" s="8"/>
      <c r="D12" s="8"/>
      <c r="E12" s="22" t="s">
        <v>13</v>
      </c>
      <c r="K12" s="23"/>
      <c r="L12" s="26"/>
      <c r="M12" s="11"/>
      <c r="N12" s="1"/>
      <c r="O12" s="1"/>
      <c r="P12" s="1"/>
      <c r="Q12" s="1"/>
      <c r="R12" s="1"/>
      <c r="S12" s="1"/>
      <c r="T12" s="1"/>
      <c r="U12" s="1"/>
    </row>
    <row r="13" ht="13.5" customHeight="1">
      <c r="A13" s="1"/>
      <c r="B13" s="24"/>
      <c r="C13" s="25"/>
      <c r="D13" s="25"/>
      <c r="E13" s="18"/>
      <c r="F13" s="19"/>
      <c r="G13" s="19"/>
      <c r="H13" s="19"/>
      <c r="I13" s="19"/>
      <c r="J13" s="19"/>
      <c r="K13" s="20"/>
      <c r="L13" s="21"/>
      <c r="M13" s="11" t="str">
        <f>IF($L$12="○","標準単価表：「プロセッサ等」参照 ","")</f>
        <v/>
      </c>
      <c r="N13" s="5"/>
      <c r="O13" s="1"/>
      <c r="P13" s="1"/>
      <c r="Q13" s="1"/>
      <c r="R13" s="1"/>
      <c r="S13" s="1"/>
      <c r="T13" s="1"/>
      <c r="U13" s="1"/>
      <c r="V13" s="1"/>
      <c r="W13" s="1"/>
      <c r="X13" s="1"/>
    </row>
    <row r="14" ht="13.5" customHeight="1">
      <c r="A14" s="1"/>
      <c r="B14" s="5"/>
      <c r="C14" s="1"/>
      <c r="D14" s="1"/>
      <c r="E14" s="1"/>
      <c r="F14" s="1"/>
      <c r="G14" s="1"/>
      <c r="H14" s="1"/>
      <c r="I14" s="1"/>
      <c r="J14" s="1"/>
      <c r="K14" s="5"/>
      <c r="L14" s="5"/>
      <c r="M14" s="5"/>
      <c r="N14" s="5"/>
      <c r="O14" s="4"/>
      <c r="P14" s="5"/>
      <c r="Q14" s="1"/>
      <c r="R14" s="1"/>
      <c r="S14" s="1"/>
      <c r="T14" s="1"/>
      <c r="U14" s="1"/>
      <c r="V14" s="1"/>
      <c r="W14" s="1"/>
      <c r="X14" s="1"/>
      <c r="Y14" s="1"/>
      <c r="Z14" s="1"/>
    </row>
    <row r="15" ht="13.5" customHeight="1">
      <c r="A15" s="1"/>
      <c r="B15" s="5" t="s">
        <v>14</v>
      </c>
      <c r="C15" s="1"/>
      <c r="D15" s="1"/>
      <c r="E15" s="1"/>
      <c r="F15" s="1"/>
      <c r="G15" s="1"/>
      <c r="H15" s="1"/>
      <c r="I15" s="1"/>
      <c r="J15" s="1"/>
      <c r="K15" s="5"/>
      <c r="L15" s="5"/>
      <c r="M15" s="5"/>
      <c r="N15" s="5"/>
      <c r="O15" s="4"/>
      <c r="P15" s="5"/>
      <c r="Q15" s="1"/>
      <c r="R15" s="1"/>
      <c r="S15" s="1"/>
      <c r="T15" s="1"/>
      <c r="U15" s="1"/>
      <c r="V15" s="1"/>
      <c r="W15" s="1"/>
      <c r="X15" s="1"/>
      <c r="Y15" s="1"/>
      <c r="Z15" s="1"/>
    </row>
    <row r="16" ht="16.5" customHeight="1">
      <c r="A16" s="1"/>
      <c r="B16" s="27" t="s">
        <v>15</v>
      </c>
      <c r="C16" s="1"/>
      <c r="D16" s="1"/>
      <c r="E16" s="1"/>
      <c r="F16" s="1"/>
      <c r="G16" s="1"/>
      <c r="H16" s="1"/>
      <c r="I16" s="1"/>
      <c r="J16" s="1"/>
      <c r="K16" s="28" t="s">
        <v>16</v>
      </c>
      <c r="L16" s="29" t="s">
        <v>7</v>
      </c>
      <c r="M16" s="29" t="s">
        <v>17</v>
      </c>
      <c r="N16" s="30"/>
      <c r="O16" s="1"/>
      <c r="P16" s="1"/>
      <c r="Q16" s="1"/>
      <c r="R16" s="1"/>
      <c r="S16" s="1"/>
      <c r="T16" s="1"/>
      <c r="U16" s="1"/>
      <c r="V16" s="1"/>
      <c r="W16" s="1"/>
      <c r="X16" s="1"/>
      <c r="Y16" s="1"/>
      <c r="Z16" s="1"/>
    </row>
    <row r="17" ht="16.5" customHeight="1">
      <c r="A17" s="1"/>
      <c r="B17" s="31" t="s">
        <v>18</v>
      </c>
      <c r="C17" s="32"/>
      <c r="D17" s="32"/>
      <c r="E17" s="32"/>
      <c r="F17" s="32"/>
      <c r="G17" s="32"/>
      <c r="H17" s="32"/>
      <c r="I17" s="32"/>
      <c r="J17" s="32"/>
      <c r="K17" s="33" t="s">
        <v>19</v>
      </c>
      <c r="L17" s="34"/>
      <c r="M17" s="35" t="s">
        <v>20</v>
      </c>
      <c r="N17" s="30"/>
      <c r="O17" s="1"/>
      <c r="P17" s="1"/>
      <c r="Q17" s="1"/>
      <c r="R17" s="1"/>
      <c r="S17" s="1"/>
      <c r="T17" s="1"/>
      <c r="U17" s="1"/>
      <c r="V17" s="1"/>
      <c r="W17" s="1"/>
      <c r="X17" s="1"/>
      <c r="Y17" s="1"/>
      <c r="Z17" s="1"/>
    </row>
    <row r="18" ht="16.5" customHeight="1">
      <c r="A18" s="1"/>
      <c r="B18" s="31" t="s">
        <v>21</v>
      </c>
      <c r="C18" s="5"/>
      <c r="D18" s="5"/>
      <c r="E18" s="5"/>
      <c r="F18" s="5"/>
      <c r="G18" s="5"/>
      <c r="H18" s="5"/>
      <c r="I18" s="5"/>
      <c r="J18" s="5"/>
      <c r="K18" s="36"/>
      <c r="L18" s="21"/>
      <c r="M18" s="21"/>
      <c r="N18" s="1"/>
      <c r="O18" s="1"/>
      <c r="P18" s="1"/>
      <c r="Q18" s="1"/>
      <c r="R18" s="1"/>
      <c r="S18" s="1"/>
      <c r="T18" s="1"/>
      <c r="U18" s="1"/>
      <c r="V18" s="1"/>
      <c r="W18" s="1"/>
      <c r="X18" s="1"/>
      <c r="Y18" s="1"/>
      <c r="Z18" s="1"/>
    </row>
    <row r="19" ht="16.5" customHeight="1">
      <c r="A19" s="1"/>
      <c r="B19" s="31" t="s">
        <v>22</v>
      </c>
      <c r="C19" s="37"/>
      <c r="D19" s="37"/>
      <c r="E19" s="37"/>
      <c r="F19" s="37"/>
      <c r="G19" s="37"/>
      <c r="H19" s="37"/>
      <c r="I19" s="37"/>
      <c r="J19" s="37"/>
      <c r="K19" s="38" t="s">
        <v>23</v>
      </c>
      <c r="L19" s="34"/>
      <c r="M19" s="35" t="s">
        <v>24</v>
      </c>
      <c r="N19" s="1"/>
      <c r="O19" s="1"/>
      <c r="P19" s="1"/>
      <c r="Q19" s="1"/>
      <c r="R19" s="1"/>
      <c r="S19" s="1"/>
      <c r="T19" s="1"/>
      <c r="U19" s="1"/>
      <c r="V19" s="1"/>
      <c r="W19" s="1"/>
      <c r="X19" s="1"/>
      <c r="Y19" s="1"/>
      <c r="Z19" s="1"/>
    </row>
    <row r="20" ht="16.5" customHeight="1">
      <c r="A20" s="1"/>
      <c r="B20" s="39" t="s">
        <v>25</v>
      </c>
      <c r="C20" s="27"/>
      <c r="D20" s="27"/>
      <c r="E20" s="27"/>
      <c r="F20" s="27"/>
      <c r="G20" s="27"/>
      <c r="H20" s="27"/>
      <c r="I20" s="27"/>
      <c r="J20" s="27"/>
      <c r="K20" s="18"/>
      <c r="L20" s="21"/>
      <c r="M20" s="21"/>
      <c r="N20" s="1"/>
      <c r="O20" s="1"/>
      <c r="P20" s="1"/>
      <c r="Q20" s="1"/>
      <c r="R20" s="1"/>
      <c r="S20" s="5"/>
      <c r="T20" s="4"/>
      <c r="U20" s="1"/>
      <c r="V20" s="1"/>
      <c r="W20" s="1"/>
      <c r="X20" s="1"/>
      <c r="Y20" s="1"/>
      <c r="Z20" s="1"/>
    </row>
    <row r="21" ht="16.5" customHeight="1">
      <c r="A21" s="1"/>
      <c r="B21" s="40"/>
      <c r="C21" s="1"/>
      <c r="D21" s="1"/>
      <c r="E21" s="1"/>
      <c r="F21" s="1"/>
      <c r="G21" s="1"/>
      <c r="H21" s="1"/>
      <c r="I21" s="1"/>
      <c r="J21" s="5"/>
      <c r="K21" s="5"/>
      <c r="L21" s="41"/>
      <c r="M21" s="5"/>
      <c r="N21" s="5"/>
      <c r="O21" s="1"/>
      <c r="P21" s="1"/>
      <c r="Q21" s="1"/>
      <c r="R21" s="4"/>
      <c r="S21" s="42"/>
      <c r="T21" s="4"/>
      <c r="U21" s="43"/>
      <c r="V21" s="44"/>
      <c r="W21" s="1"/>
      <c r="X21" s="1"/>
      <c r="Y21" s="1"/>
      <c r="Z21" s="1"/>
    </row>
    <row r="22" ht="16.5" customHeight="1">
      <c r="A22" s="1"/>
      <c r="B22" s="11" t="s">
        <v>26</v>
      </c>
      <c r="C22" s="5"/>
      <c r="D22" s="5"/>
      <c r="E22" s="5"/>
      <c r="F22" s="5"/>
      <c r="G22" s="5"/>
      <c r="H22" s="1"/>
      <c r="I22" s="1"/>
      <c r="J22" s="1"/>
      <c r="K22" s="1"/>
      <c r="L22" s="1"/>
      <c r="M22" s="5" t="s">
        <v>27</v>
      </c>
      <c r="N22" s="1"/>
      <c r="O22" s="1"/>
      <c r="P22" s="1"/>
      <c r="Q22" s="1"/>
      <c r="R22" s="1"/>
      <c r="S22" s="45" t="s">
        <v>28</v>
      </c>
      <c r="T22" s="44"/>
      <c r="U22" s="43"/>
      <c r="V22" s="44"/>
      <c r="W22" s="1"/>
      <c r="X22" s="1"/>
      <c r="Y22" s="1"/>
      <c r="Z22" s="1"/>
    </row>
    <row r="23" ht="16.5" customHeight="1">
      <c r="A23" s="1"/>
      <c r="B23" s="46" t="s">
        <v>29</v>
      </c>
      <c r="C23" s="13"/>
      <c r="D23" s="13"/>
      <c r="E23" s="13"/>
      <c r="F23" s="15"/>
      <c r="G23" s="47" t="s">
        <v>16</v>
      </c>
      <c r="H23" s="29" t="s">
        <v>7</v>
      </c>
      <c r="I23" s="29" t="s">
        <v>30</v>
      </c>
      <c r="J23" s="29" t="s">
        <v>31</v>
      </c>
      <c r="K23" s="48" t="s">
        <v>32</v>
      </c>
      <c r="L23" s="1"/>
      <c r="M23" s="49" t="s">
        <v>33</v>
      </c>
      <c r="N23" s="50"/>
      <c r="O23" s="51"/>
      <c r="P23" s="29" t="s">
        <v>34</v>
      </c>
      <c r="Q23" s="44"/>
      <c r="R23" s="42"/>
      <c r="S23" s="52" t="s">
        <v>35</v>
      </c>
      <c r="T23" s="1"/>
      <c r="U23" s="1"/>
      <c r="V23" s="1"/>
      <c r="W23" s="1"/>
      <c r="X23" s="1"/>
      <c r="Y23" s="1"/>
      <c r="Z23" s="1"/>
    </row>
    <row r="24" ht="16.5" customHeight="1">
      <c r="A24" s="1"/>
      <c r="B24" s="36"/>
      <c r="F24" s="23"/>
      <c r="G24" s="47" t="s">
        <v>36</v>
      </c>
      <c r="H24" s="53"/>
      <c r="I24" s="54">
        <v>170.0</v>
      </c>
      <c r="J24" s="55">
        <v>0.4</v>
      </c>
      <c r="K24" s="56">
        <f t="shared" ref="K24:K25" si="1">+I24/100*J24</f>
        <v>0.68</v>
      </c>
      <c r="L24" s="1"/>
      <c r="M24" s="57" t="s">
        <v>37</v>
      </c>
      <c r="N24" s="19"/>
      <c r="O24" s="20"/>
      <c r="P24" s="58">
        <v>0.21</v>
      </c>
      <c r="Q24" s="59"/>
      <c r="R24" s="42"/>
      <c r="S24" s="4"/>
      <c r="T24" s="1"/>
      <c r="U24" s="1"/>
      <c r="V24" s="1"/>
      <c r="W24" s="1"/>
      <c r="X24" s="1"/>
      <c r="Y24" s="1"/>
      <c r="Z24" s="1"/>
    </row>
    <row r="25" ht="16.5" customHeight="1">
      <c r="A25" s="1"/>
      <c r="B25" s="18"/>
      <c r="C25" s="19"/>
      <c r="D25" s="19"/>
      <c r="E25" s="19"/>
      <c r="F25" s="20"/>
      <c r="G25" s="47" t="s">
        <v>38</v>
      </c>
      <c r="H25" s="53"/>
      <c r="I25" s="54">
        <v>90.0</v>
      </c>
      <c r="J25" s="55">
        <v>0.4</v>
      </c>
      <c r="K25" s="56">
        <f t="shared" si="1"/>
        <v>0.36</v>
      </c>
      <c r="L25" s="1"/>
      <c r="M25" s="60"/>
      <c r="N25" s="60"/>
      <c r="O25" s="61"/>
      <c r="P25" s="62" t="s">
        <v>39</v>
      </c>
      <c r="Q25" s="4"/>
      <c r="R25" s="42"/>
      <c r="S25" s="42"/>
      <c r="T25" s="1"/>
      <c r="U25" s="1"/>
      <c r="V25" s="1"/>
      <c r="W25" s="1"/>
      <c r="X25" s="1"/>
      <c r="Y25" s="1"/>
      <c r="Z25" s="1"/>
    </row>
    <row r="26" ht="16.5" customHeight="1">
      <c r="A26" s="1"/>
      <c r="B26" s="37"/>
      <c r="C26" s="37"/>
      <c r="D26" s="37"/>
      <c r="E26" s="5"/>
      <c r="F26" s="5"/>
      <c r="G26" s="5"/>
      <c r="H26" s="1"/>
      <c r="I26" s="1"/>
      <c r="J26" s="1"/>
      <c r="K26" s="1"/>
      <c r="L26" s="1"/>
      <c r="M26" s="63"/>
      <c r="N26" s="63"/>
      <c r="O26" s="42"/>
      <c r="P26" s="42"/>
      <c r="Q26" s="42"/>
      <c r="R26" s="44"/>
      <c r="S26" s="1"/>
      <c r="T26" s="42"/>
      <c r="U26" s="63"/>
      <c r="V26" s="44"/>
      <c r="W26" s="64"/>
      <c r="X26" s="1" t="s">
        <v>40</v>
      </c>
      <c r="Y26" s="1"/>
      <c r="Z26" s="1"/>
    </row>
    <row r="27" ht="16.5" customHeight="1">
      <c r="A27" s="1"/>
      <c r="B27" s="11" t="s">
        <v>41</v>
      </c>
      <c r="C27" s="5"/>
      <c r="D27" s="5"/>
      <c r="E27" s="5"/>
      <c r="F27" s="5"/>
      <c r="G27" s="5"/>
      <c r="H27" s="40"/>
      <c r="I27" s="40"/>
      <c r="J27" s="40"/>
      <c r="K27" s="40"/>
      <c r="L27" s="11" t="s">
        <v>42</v>
      </c>
      <c r="M27" s="5"/>
      <c r="N27" s="5"/>
      <c r="O27" s="5"/>
      <c r="P27" s="5"/>
      <c r="Q27" s="40"/>
      <c r="R27" s="65" t="s">
        <v>43</v>
      </c>
      <c r="S27" s="40"/>
      <c r="T27" s="40"/>
      <c r="U27" s="40"/>
      <c r="V27" s="40"/>
      <c r="W27" s="40"/>
      <c r="X27" s="40"/>
      <c r="Y27" s="40"/>
      <c r="Z27" s="40"/>
    </row>
    <row r="28" ht="27.75" customHeight="1">
      <c r="A28" s="40"/>
      <c r="B28" s="66" t="s">
        <v>44</v>
      </c>
      <c r="C28" s="67" t="s">
        <v>45</v>
      </c>
      <c r="D28" s="67" t="s">
        <v>46</v>
      </c>
      <c r="E28" s="68" t="s">
        <v>47</v>
      </c>
      <c r="F28" s="68" t="s">
        <v>48</v>
      </c>
      <c r="G28" s="68" t="s">
        <v>49</v>
      </c>
      <c r="H28" s="68" t="s">
        <v>50</v>
      </c>
      <c r="I28" s="69" t="s">
        <v>51</v>
      </c>
      <c r="J28" s="70" t="s">
        <v>52</v>
      </c>
      <c r="K28" s="71"/>
      <c r="L28" s="72" t="s">
        <v>53</v>
      </c>
      <c r="M28" s="73" t="s">
        <v>54</v>
      </c>
      <c r="N28" s="73" t="s">
        <v>55</v>
      </c>
      <c r="O28" s="73" t="s">
        <v>56</v>
      </c>
      <c r="P28" s="29" t="s">
        <v>17</v>
      </c>
      <c r="Q28" s="73" t="s">
        <v>57</v>
      </c>
      <c r="R28" s="29" t="s">
        <v>58</v>
      </c>
      <c r="S28" s="1"/>
      <c r="T28" s="1"/>
      <c r="U28" s="1"/>
      <c r="V28" s="1"/>
      <c r="W28" s="1"/>
      <c r="X28" s="1"/>
      <c r="Y28" s="1"/>
      <c r="Z28" s="1"/>
    </row>
    <row r="29" ht="16.5" customHeight="1">
      <c r="A29" s="1"/>
      <c r="B29" s="66">
        <v>1.0</v>
      </c>
      <c r="C29" s="74"/>
      <c r="D29" s="74"/>
      <c r="E29" s="75"/>
      <c r="F29" s="76"/>
      <c r="G29" s="75"/>
      <c r="H29" s="77"/>
      <c r="I29" s="78"/>
      <c r="J29" s="79" t="str">
        <f t="shared" ref="J29:J53" si="2">+IFERROR(ROUND(I29/G29,1),"")</f>
        <v/>
      </c>
      <c r="K29" s="40"/>
      <c r="L29" s="80"/>
      <c r="M29" s="81">
        <f>ROUNDDOWN((+L29*G53),0)</f>
        <v>0</v>
      </c>
      <c r="N29" s="81">
        <f>ROUNDDOWN((+M29*$P$24),0)</f>
        <v>0</v>
      </c>
      <c r="O29" s="81">
        <f>+SUM(M29:N29)</f>
        <v>0</v>
      </c>
      <c r="P29" s="81">
        <f>ROUNDDOWN(+IF($L$17="○","0",O29*0.1),0)</f>
        <v>0</v>
      </c>
      <c r="Q29" s="81">
        <f>+P29+O29</f>
        <v>0</v>
      </c>
      <c r="R29" s="81">
        <f>IF($H$24="○",ROUNDDOWN(Q29*$K$24,-3),ROUNDDOWN(Q29*$K$25,-3))</f>
        <v>0</v>
      </c>
      <c r="S29" s="1"/>
      <c r="T29" s="1"/>
      <c r="U29" s="1"/>
      <c r="V29" s="1"/>
      <c r="W29" s="1"/>
      <c r="X29" s="1"/>
      <c r="Y29" s="1"/>
      <c r="Z29" s="1"/>
    </row>
    <row r="30" ht="16.5" customHeight="1">
      <c r="A30" s="1"/>
      <c r="B30" s="66">
        <v>2.0</v>
      </c>
      <c r="C30" s="74"/>
      <c r="D30" s="74"/>
      <c r="E30" s="75"/>
      <c r="F30" s="76"/>
      <c r="G30" s="75"/>
      <c r="H30" s="82"/>
      <c r="I30" s="78"/>
      <c r="J30" s="79" t="str">
        <f t="shared" si="2"/>
        <v/>
      </c>
      <c r="K30" s="83"/>
      <c r="L30" s="84" t="s">
        <v>59</v>
      </c>
      <c r="M30" s="84" t="s">
        <v>60</v>
      </c>
      <c r="N30" s="84" t="s">
        <v>61</v>
      </c>
      <c r="O30" s="84" t="s">
        <v>62</v>
      </c>
      <c r="P30" s="85"/>
      <c r="Q30" s="85"/>
      <c r="R30" s="85"/>
      <c r="S30" s="1"/>
      <c r="T30" s="1"/>
      <c r="U30" s="1"/>
      <c r="V30" s="1"/>
      <c r="W30" s="1"/>
      <c r="X30" s="1"/>
      <c r="Y30" s="1"/>
      <c r="Z30" s="1"/>
    </row>
    <row r="31" ht="16.5" customHeight="1">
      <c r="A31" s="1"/>
      <c r="B31" s="66">
        <v>3.0</v>
      </c>
      <c r="C31" s="74"/>
      <c r="D31" s="74"/>
      <c r="E31" s="75"/>
      <c r="F31" s="76"/>
      <c r="G31" s="75"/>
      <c r="H31" s="82"/>
      <c r="I31" s="78"/>
      <c r="J31" s="79" t="str">
        <f t="shared" si="2"/>
        <v/>
      </c>
      <c r="K31" s="83"/>
      <c r="L31" s="85"/>
      <c r="M31" s="85"/>
      <c r="N31" s="85"/>
      <c r="O31" s="85"/>
      <c r="P31" s="85"/>
      <c r="Q31" s="85"/>
      <c r="R31" s="85"/>
      <c r="S31" s="1"/>
      <c r="T31" s="1"/>
      <c r="U31" s="1"/>
      <c r="V31" s="1"/>
      <c r="W31" s="1"/>
      <c r="X31" s="1"/>
      <c r="Y31" s="1"/>
      <c r="Z31" s="1"/>
    </row>
    <row r="32" ht="16.5" customHeight="1">
      <c r="A32" s="1"/>
      <c r="B32" s="66">
        <v>4.0</v>
      </c>
      <c r="C32" s="74"/>
      <c r="D32" s="74"/>
      <c r="E32" s="75"/>
      <c r="F32" s="76"/>
      <c r="G32" s="75"/>
      <c r="H32" s="86"/>
      <c r="I32" s="78"/>
      <c r="J32" s="79" t="str">
        <f t="shared" si="2"/>
        <v/>
      </c>
      <c r="L32" s="1" t="s">
        <v>63</v>
      </c>
      <c r="O32" s="87" t="str">
        <f>IF(AND($L$6="○",$L$10="○"),"▼","")</f>
        <v/>
      </c>
      <c r="P32" s="87" t="str">
        <f>IF(AND($L$6="○",$L$12="○"),"▼","")</f>
        <v/>
      </c>
      <c r="R32" s="85"/>
      <c r="S32" s="1"/>
      <c r="T32" s="1"/>
      <c r="U32" s="1"/>
      <c r="V32" s="1"/>
      <c r="W32" s="1"/>
      <c r="X32" s="1"/>
      <c r="Y32" s="1"/>
      <c r="Z32" s="1"/>
    </row>
    <row r="33" ht="16.5" customHeight="1">
      <c r="A33" s="1"/>
      <c r="B33" s="66">
        <v>5.0</v>
      </c>
      <c r="C33" s="74"/>
      <c r="D33" s="74"/>
      <c r="E33" s="75"/>
      <c r="F33" s="76"/>
      <c r="G33" s="75"/>
      <c r="H33" s="86"/>
      <c r="I33" s="78"/>
      <c r="J33" s="79" t="str">
        <f t="shared" si="2"/>
        <v/>
      </c>
      <c r="K33" s="88" t="str">
        <f>IF($L$6="○","◎","")</f>
        <v/>
      </c>
      <c r="L33" s="1" t="s">
        <v>64</v>
      </c>
      <c r="M33" s="40"/>
      <c r="N33" s="40"/>
      <c r="O33" s="89" t="s">
        <v>12</v>
      </c>
      <c r="P33" s="89" t="s">
        <v>13</v>
      </c>
      <c r="Q33" s="85"/>
      <c r="R33" s="85"/>
      <c r="T33" s="1"/>
      <c r="U33" s="1"/>
      <c r="V33" s="1"/>
      <c r="W33" s="1"/>
      <c r="X33" s="1"/>
      <c r="Y33" s="1"/>
      <c r="Z33" s="1"/>
    </row>
    <row r="34" ht="16.5" customHeight="1">
      <c r="A34" s="1"/>
      <c r="B34" s="66">
        <v>6.0</v>
      </c>
      <c r="C34" s="74"/>
      <c r="D34" s="74"/>
      <c r="E34" s="75"/>
      <c r="F34" s="76"/>
      <c r="G34" s="76"/>
      <c r="H34" s="76"/>
      <c r="I34" s="76"/>
      <c r="J34" s="79" t="str">
        <f t="shared" si="2"/>
        <v/>
      </c>
      <c r="K34" s="83"/>
      <c r="L34" s="66" t="s">
        <v>65</v>
      </c>
      <c r="M34" s="50"/>
      <c r="N34" s="51"/>
      <c r="O34" s="90" t="s">
        <v>66</v>
      </c>
      <c r="P34" s="90" t="s">
        <v>66</v>
      </c>
      <c r="Q34" s="85"/>
      <c r="R34" s="85"/>
      <c r="T34" s="1"/>
      <c r="U34" s="1" t="s">
        <v>67</v>
      </c>
      <c r="V34" s="1"/>
      <c r="W34" s="1"/>
      <c r="X34" s="1"/>
      <c r="Y34" s="1"/>
      <c r="Z34" s="1"/>
    </row>
    <row r="35" ht="16.5" customHeight="1">
      <c r="A35" s="1"/>
      <c r="B35" s="66">
        <v>7.0</v>
      </c>
      <c r="C35" s="74"/>
      <c r="D35" s="74"/>
      <c r="E35" s="75"/>
      <c r="F35" s="76"/>
      <c r="G35" s="76"/>
      <c r="H35" s="76"/>
      <c r="I35" s="76"/>
      <c r="J35" s="79" t="str">
        <f t="shared" si="2"/>
        <v/>
      </c>
      <c r="K35" s="42"/>
      <c r="L35" s="91" t="s">
        <v>68</v>
      </c>
      <c r="M35" s="50"/>
      <c r="N35" s="51"/>
      <c r="O35" s="92">
        <v>90300.0</v>
      </c>
      <c r="P35" s="92">
        <v>90300.0</v>
      </c>
      <c r="Q35" s="85"/>
      <c r="R35" s="85"/>
      <c r="T35" s="1"/>
      <c r="U35" s="92">
        <v>85200.0</v>
      </c>
      <c r="V35" s="1"/>
      <c r="W35" s="1"/>
      <c r="X35" s="1"/>
      <c r="Y35" s="1"/>
      <c r="Z35" s="1"/>
    </row>
    <row r="36" ht="16.5" customHeight="1">
      <c r="A36" s="1"/>
      <c r="B36" s="66">
        <v>8.0</v>
      </c>
      <c r="C36" s="74"/>
      <c r="D36" s="74"/>
      <c r="E36" s="75"/>
      <c r="F36" s="76"/>
      <c r="G36" s="75"/>
      <c r="H36" s="93"/>
      <c r="I36" s="78"/>
      <c r="J36" s="79" t="str">
        <f t="shared" si="2"/>
        <v/>
      </c>
      <c r="K36" s="42"/>
      <c r="L36" s="91" t="s">
        <v>69</v>
      </c>
      <c r="M36" s="50"/>
      <c r="N36" s="51"/>
      <c r="O36" s="92">
        <v>143600.0</v>
      </c>
      <c r="P36" s="92">
        <v>143600.0</v>
      </c>
      <c r="Q36" s="85"/>
      <c r="R36" s="85"/>
      <c r="T36" s="1"/>
      <c r="U36" s="92">
        <v>135500.0</v>
      </c>
      <c r="V36" s="1"/>
      <c r="W36" s="1"/>
      <c r="X36" s="1"/>
      <c r="Y36" s="1"/>
      <c r="Z36" s="1"/>
    </row>
    <row r="37" ht="16.5" customHeight="1">
      <c r="A37" s="1"/>
      <c r="B37" s="66">
        <v>9.0</v>
      </c>
      <c r="C37" s="74"/>
      <c r="D37" s="74"/>
      <c r="E37" s="75"/>
      <c r="F37" s="76"/>
      <c r="G37" s="75"/>
      <c r="H37" s="93"/>
      <c r="I37" s="78"/>
      <c r="J37" s="79" t="str">
        <f t="shared" si="2"/>
        <v/>
      </c>
      <c r="K37" s="83"/>
      <c r="L37" s="91" t="s">
        <v>70</v>
      </c>
      <c r="M37" s="50"/>
      <c r="N37" s="51"/>
      <c r="O37" s="92">
        <v>183100.0</v>
      </c>
      <c r="P37" s="92">
        <v>158900.0</v>
      </c>
      <c r="Q37" s="85"/>
      <c r="R37" s="85"/>
      <c r="T37" s="1"/>
      <c r="U37" s="92">
        <v>174100.0</v>
      </c>
      <c r="V37" s="1"/>
      <c r="W37" s="1"/>
      <c r="X37" s="1"/>
      <c r="Y37" s="1"/>
      <c r="Z37" s="1"/>
    </row>
    <row r="38" ht="16.5" customHeight="1">
      <c r="A38" s="1"/>
      <c r="B38" s="66">
        <v>10.0</v>
      </c>
      <c r="C38" s="74"/>
      <c r="D38" s="74"/>
      <c r="E38" s="75"/>
      <c r="F38" s="76"/>
      <c r="G38" s="75"/>
      <c r="H38" s="93"/>
      <c r="I38" s="78"/>
      <c r="J38" s="79" t="str">
        <f t="shared" si="2"/>
        <v/>
      </c>
      <c r="K38" s="83"/>
      <c r="L38" s="91" t="s">
        <v>71</v>
      </c>
      <c r="M38" s="50"/>
      <c r="N38" s="51"/>
      <c r="O38" s="92">
        <v>245800.0</v>
      </c>
      <c r="P38" s="92">
        <v>205500.0</v>
      </c>
      <c r="Q38" s="85"/>
      <c r="R38" s="85"/>
      <c r="T38" s="1"/>
      <c r="U38" s="92">
        <v>234100.0</v>
      </c>
      <c r="V38" s="85"/>
      <c r="W38" s="1"/>
      <c r="X38" s="1"/>
      <c r="Y38" s="1"/>
      <c r="Z38" s="1"/>
    </row>
    <row r="39" ht="16.5" customHeight="1">
      <c r="A39" s="1"/>
      <c r="B39" s="66">
        <v>11.0</v>
      </c>
      <c r="C39" s="74"/>
      <c r="D39" s="74"/>
      <c r="E39" s="75"/>
      <c r="F39" s="76"/>
      <c r="G39" s="75"/>
      <c r="H39" s="93"/>
      <c r="I39" s="78"/>
      <c r="J39" s="79" t="str">
        <f t="shared" si="2"/>
        <v/>
      </c>
      <c r="K39" s="83"/>
      <c r="L39" s="91" t="s">
        <v>72</v>
      </c>
      <c r="M39" s="50"/>
      <c r="N39" s="51"/>
      <c r="O39" s="92">
        <v>296300.0</v>
      </c>
      <c r="P39" s="92">
        <v>250700.0</v>
      </c>
      <c r="Q39" s="85"/>
      <c r="R39" s="85"/>
      <c r="T39" s="1"/>
      <c r="U39" s="92">
        <v>282300.0</v>
      </c>
      <c r="V39" s="40"/>
      <c r="W39" s="1"/>
      <c r="X39" s="1"/>
      <c r="Y39" s="1"/>
      <c r="Z39" s="1"/>
    </row>
    <row r="40" ht="16.5" customHeight="1">
      <c r="A40" s="1"/>
      <c r="B40" s="66">
        <v>12.0</v>
      </c>
      <c r="C40" s="74"/>
      <c r="D40" s="74"/>
      <c r="E40" s="75"/>
      <c r="F40" s="76"/>
      <c r="G40" s="75"/>
      <c r="H40" s="93"/>
      <c r="I40" s="78"/>
      <c r="J40" s="79" t="str">
        <f t="shared" si="2"/>
        <v/>
      </c>
      <c r="K40" s="83"/>
      <c r="L40" s="91" t="s">
        <v>73</v>
      </c>
      <c r="M40" s="50"/>
      <c r="N40" s="51"/>
      <c r="O40" s="92">
        <v>354900.0</v>
      </c>
      <c r="P40" s="92">
        <v>296300.0</v>
      </c>
      <c r="Q40" s="85"/>
      <c r="R40" s="85"/>
      <c r="T40" s="1"/>
      <c r="U40" s="92">
        <v>338400.0</v>
      </c>
      <c r="V40" s="40"/>
      <c r="W40" s="1"/>
      <c r="X40" s="1"/>
      <c r="Y40" s="1"/>
      <c r="Z40" s="1"/>
    </row>
    <row r="41" ht="16.5" customHeight="1">
      <c r="A41" s="1"/>
      <c r="B41" s="66">
        <v>13.0</v>
      </c>
      <c r="C41" s="74"/>
      <c r="D41" s="74"/>
      <c r="E41" s="75"/>
      <c r="F41" s="76"/>
      <c r="G41" s="75"/>
      <c r="H41" s="93"/>
      <c r="I41" s="78"/>
      <c r="J41" s="79" t="str">
        <f t="shared" si="2"/>
        <v/>
      </c>
      <c r="K41" s="83"/>
      <c r="L41" s="91" t="s">
        <v>74</v>
      </c>
      <c r="M41" s="50"/>
      <c r="N41" s="51"/>
      <c r="O41" s="92">
        <v>405600.0</v>
      </c>
      <c r="P41" s="92">
        <v>336900.0</v>
      </c>
      <c r="Q41" s="85"/>
      <c r="R41" s="85"/>
      <c r="T41" s="1"/>
      <c r="U41" s="92">
        <v>386800.0</v>
      </c>
      <c r="V41" s="85"/>
      <c r="W41" s="1"/>
      <c r="X41" s="1"/>
      <c r="Y41" s="1"/>
      <c r="Z41" s="1"/>
    </row>
    <row r="42" ht="16.5" customHeight="1">
      <c r="A42" s="1"/>
      <c r="B42" s="66">
        <v>14.0</v>
      </c>
      <c r="C42" s="74"/>
      <c r="D42" s="74"/>
      <c r="E42" s="75"/>
      <c r="F42" s="76"/>
      <c r="G42" s="75"/>
      <c r="H42" s="93"/>
      <c r="I42" s="78"/>
      <c r="J42" s="79" t="str">
        <f t="shared" si="2"/>
        <v/>
      </c>
      <c r="K42" s="83"/>
      <c r="L42" s="91" t="s">
        <v>75</v>
      </c>
      <c r="M42" s="50"/>
      <c r="N42" s="51"/>
      <c r="O42" s="92">
        <v>463400.0</v>
      </c>
      <c r="P42" s="92">
        <v>382200.0</v>
      </c>
      <c r="Q42" s="85"/>
      <c r="R42" s="85"/>
      <c r="T42" s="1"/>
      <c r="U42" s="92">
        <v>442000.0</v>
      </c>
      <c r="V42" s="85"/>
      <c r="W42" s="1"/>
      <c r="X42" s="1"/>
      <c r="Y42" s="1"/>
      <c r="Z42" s="1"/>
    </row>
    <row r="43" ht="16.5" customHeight="1">
      <c r="A43" s="1"/>
      <c r="B43" s="66">
        <v>15.0</v>
      </c>
      <c r="C43" s="74"/>
      <c r="D43" s="74"/>
      <c r="E43" s="75"/>
      <c r="F43" s="76"/>
      <c r="G43" s="75"/>
      <c r="H43" s="93"/>
      <c r="I43" s="78"/>
      <c r="J43" s="79" t="str">
        <f t="shared" si="2"/>
        <v/>
      </c>
      <c r="K43" s="1"/>
      <c r="L43" s="94"/>
      <c r="M43" s="85"/>
      <c r="N43" s="1"/>
      <c r="O43" s="1"/>
      <c r="P43" s="1"/>
      <c r="Q43" s="1"/>
    </row>
    <row r="44" ht="16.5" customHeight="1">
      <c r="A44" s="1"/>
      <c r="B44" s="66">
        <v>16.0</v>
      </c>
      <c r="C44" s="74"/>
      <c r="D44" s="74"/>
      <c r="E44" s="75"/>
      <c r="F44" s="76"/>
      <c r="G44" s="75"/>
      <c r="H44" s="93"/>
      <c r="I44" s="78"/>
      <c r="J44" s="79" t="str">
        <f t="shared" si="2"/>
        <v/>
      </c>
      <c r="K44" s="83"/>
      <c r="L44" s="85"/>
      <c r="M44" s="85"/>
      <c r="N44" s="85"/>
      <c r="O44" s="89" t="str">
        <f>IF(AND($L$8="○",$L$10="○"),"▼","")</f>
        <v/>
      </c>
      <c r="P44" s="89" t="str">
        <f>IF(AND($L$8="○",$L$12="○"),"▼","")</f>
        <v/>
      </c>
      <c r="Q44" s="85"/>
      <c r="R44" s="85"/>
      <c r="S44" s="1"/>
      <c r="T44" s="1"/>
      <c r="U44" s="94"/>
      <c r="V44" s="85"/>
      <c r="W44" s="1"/>
      <c r="X44" s="1"/>
      <c r="Y44" s="1"/>
      <c r="Z44" s="1"/>
    </row>
    <row r="45" ht="16.5" customHeight="1">
      <c r="A45" s="1"/>
      <c r="B45" s="66">
        <v>17.0</v>
      </c>
      <c r="C45" s="74"/>
      <c r="D45" s="74"/>
      <c r="E45" s="75"/>
      <c r="F45" s="76"/>
      <c r="G45" s="75"/>
      <c r="H45" s="93"/>
      <c r="I45" s="78"/>
      <c r="J45" s="79" t="str">
        <f t="shared" si="2"/>
        <v/>
      </c>
      <c r="K45" s="88" t="str">
        <f>IF($L$8="○","◎","")</f>
        <v/>
      </c>
      <c r="L45" s="1" t="s">
        <v>76</v>
      </c>
      <c r="M45" s="40"/>
      <c r="N45" s="40"/>
      <c r="O45" s="89" t="s">
        <v>12</v>
      </c>
      <c r="P45" s="89" t="s">
        <v>13</v>
      </c>
      <c r="Q45" s="85"/>
      <c r="R45" s="85"/>
      <c r="S45" s="1"/>
      <c r="T45" s="1"/>
      <c r="U45" s="94"/>
      <c r="V45" s="85"/>
      <c r="W45" s="1"/>
      <c r="X45" s="1"/>
      <c r="Y45" s="1"/>
      <c r="Z45" s="1"/>
    </row>
    <row r="46" ht="16.5" customHeight="1">
      <c r="A46" s="1"/>
      <c r="B46" s="66">
        <v>18.0</v>
      </c>
      <c r="C46" s="74"/>
      <c r="D46" s="74"/>
      <c r="E46" s="75"/>
      <c r="F46" s="76"/>
      <c r="G46" s="75"/>
      <c r="H46" s="93"/>
      <c r="I46" s="78"/>
      <c r="J46" s="79" t="str">
        <f t="shared" si="2"/>
        <v/>
      </c>
      <c r="K46" s="83"/>
      <c r="L46" s="66" t="s">
        <v>65</v>
      </c>
      <c r="M46" s="50"/>
      <c r="N46" s="51"/>
      <c r="O46" s="90" t="s">
        <v>66</v>
      </c>
      <c r="P46" s="90" t="s">
        <v>66</v>
      </c>
      <c r="Q46" s="85"/>
      <c r="R46" s="1"/>
      <c r="S46" s="1"/>
    </row>
    <row r="47" ht="16.5" customHeight="1">
      <c r="A47" s="1"/>
      <c r="B47" s="66">
        <v>19.0</v>
      </c>
      <c r="C47" s="74"/>
      <c r="D47" s="74"/>
      <c r="E47" s="75"/>
      <c r="F47" s="76"/>
      <c r="G47" s="75"/>
      <c r="H47" s="93"/>
      <c r="I47" s="78"/>
      <c r="J47" s="79" t="str">
        <f t="shared" si="2"/>
        <v/>
      </c>
      <c r="K47" s="83"/>
      <c r="L47" s="91" t="s">
        <v>77</v>
      </c>
      <c r="M47" s="50"/>
      <c r="N47" s="51"/>
      <c r="O47" s="92">
        <v>92300.0</v>
      </c>
      <c r="P47" s="92">
        <v>92300.0</v>
      </c>
      <c r="Q47" s="1"/>
      <c r="R47" s="1"/>
      <c r="S47" s="1"/>
    </row>
    <row r="48" ht="16.5" customHeight="1">
      <c r="A48" s="1"/>
      <c r="B48" s="66">
        <v>20.0</v>
      </c>
      <c r="C48" s="74"/>
      <c r="D48" s="74"/>
      <c r="E48" s="75"/>
      <c r="F48" s="76"/>
      <c r="G48" s="75"/>
      <c r="H48" s="93"/>
      <c r="I48" s="78"/>
      <c r="J48" s="79" t="str">
        <f t="shared" si="2"/>
        <v/>
      </c>
      <c r="K48" s="83"/>
      <c r="L48" s="91" t="s">
        <v>70</v>
      </c>
      <c r="M48" s="50"/>
      <c r="N48" s="51"/>
      <c r="O48" s="92">
        <v>196600.0</v>
      </c>
      <c r="P48" s="92">
        <v>173100.0</v>
      </c>
      <c r="Q48" s="1"/>
      <c r="R48" s="1"/>
      <c r="S48" s="1"/>
    </row>
    <row r="49" ht="16.5" customHeight="1">
      <c r="A49" s="1"/>
      <c r="B49" s="66">
        <v>21.0</v>
      </c>
      <c r="C49" s="74"/>
      <c r="D49" s="74"/>
      <c r="E49" s="75"/>
      <c r="F49" s="76"/>
      <c r="G49" s="75"/>
      <c r="H49" s="93"/>
      <c r="I49" s="78"/>
      <c r="J49" s="79" t="str">
        <f t="shared" si="2"/>
        <v/>
      </c>
      <c r="K49" s="83"/>
      <c r="L49" s="91" t="s">
        <v>71</v>
      </c>
      <c r="M49" s="50"/>
      <c r="N49" s="51"/>
      <c r="O49" s="92">
        <v>294600.0</v>
      </c>
      <c r="P49" s="92">
        <v>255500.0</v>
      </c>
      <c r="Q49" s="1"/>
      <c r="R49" s="1"/>
      <c r="S49" s="1"/>
    </row>
    <row r="50" ht="16.5" customHeight="1">
      <c r="A50" s="1"/>
      <c r="B50" s="66">
        <v>22.0</v>
      </c>
      <c r="C50" s="74"/>
      <c r="D50" s="74"/>
      <c r="E50" s="75"/>
      <c r="F50" s="76"/>
      <c r="G50" s="75"/>
      <c r="H50" s="93"/>
      <c r="I50" s="78"/>
      <c r="J50" s="79" t="str">
        <f t="shared" si="2"/>
        <v/>
      </c>
      <c r="K50" s="83"/>
      <c r="L50" s="91" t="s">
        <v>72</v>
      </c>
      <c r="M50" s="50"/>
      <c r="N50" s="51"/>
      <c r="O50" s="92">
        <v>376900.0</v>
      </c>
      <c r="P50" s="92">
        <v>333200.0</v>
      </c>
      <c r="Q50" s="1"/>
      <c r="R50" s="85"/>
      <c r="S50" s="1"/>
      <c r="T50" s="85"/>
      <c r="U50" s="95"/>
      <c r="V50" s="1"/>
      <c r="W50" s="1"/>
      <c r="X50" s="1"/>
      <c r="Y50" s="1"/>
      <c r="Z50" s="1"/>
    </row>
    <row r="51" ht="16.5" customHeight="1">
      <c r="A51" s="1"/>
      <c r="B51" s="66">
        <v>23.0</v>
      </c>
      <c r="C51" s="74"/>
      <c r="D51" s="74"/>
      <c r="E51" s="75"/>
      <c r="F51" s="76"/>
      <c r="G51" s="75"/>
      <c r="H51" s="93"/>
      <c r="I51" s="78"/>
      <c r="J51" s="79" t="str">
        <f t="shared" si="2"/>
        <v/>
      </c>
      <c r="K51" s="83"/>
      <c r="L51" s="91" t="s">
        <v>73</v>
      </c>
      <c r="M51" s="50"/>
      <c r="N51" s="51"/>
      <c r="O51" s="92">
        <v>461000.0</v>
      </c>
      <c r="P51" s="92">
        <v>407200.0</v>
      </c>
      <c r="Q51" s="85"/>
      <c r="R51" s="85"/>
      <c r="S51" s="1"/>
      <c r="T51" s="1"/>
      <c r="U51" s="95"/>
      <c r="V51" s="1"/>
      <c r="W51" s="1"/>
      <c r="X51" s="1"/>
      <c r="Y51" s="1"/>
      <c r="Z51" s="1"/>
    </row>
    <row r="52" ht="16.5" customHeight="1">
      <c r="A52" s="1"/>
      <c r="B52" s="66">
        <v>24.0</v>
      </c>
      <c r="C52" s="74"/>
      <c r="D52" s="74"/>
      <c r="E52" s="75"/>
      <c r="F52" s="76"/>
      <c r="G52" s="96"/>
      <c r="H52" s="93"/>
      <c r="I52" s="97"/>
      <c r="J52" s="98" t="str">
        <f t="shared" si="2"/>
        <v/>
      </c>
      <c r="K52" s="83"/>
      <c r="L52" s="91" t="s">
        <v>74</v>
      </c>
      <c r="M52" s="50"/>
      <c r="N52" s="51"/>
      <c r="O52" s="92">
        <v>548200.0</v>
      </c>
      <c r="P52" s="92">
        <v>482300.0</v>
      </c>
      <c r="Q52" s="85"/>
      <c r="R52" s="85"/>
      <c r="S52" s="85"/>
      <c r="T52" s="95"/>
      <c r="U52" s="1"/>
      <c r="V52" s="1"/>
      <c r="W52" s="1"/>
      <c r="X52" s="1"/>
      <c r="Y52" s="1"/>
      <c r="Z52" s="1"/>
    </row>
    <row r="53" ht="16.5" customHeight="1">
      <c r="A53" s="1"/>
      <c r="B53" s="99"/>
      <c r="C53" s="100"/>
      <c r="D53" s="100"/>
      <c r="E53" s="100"/>
      <c r="F53" s="100" t="s">
        <v>78</v>
      </c>
      <c r="G53" s="101">
        <f>+SUM(G29:G52)</f>
        <v>0</v>
      </c>
      <c r="H53" s="102"/>
      <c r="I53" s="103">
        <f>+SUM(I29:I52)</f>
        <v>0</v>
      </c>
      <c r="J53" s="104" t="str">
        <f t="shared" si="2"/>
        <v/>
      </c>
      <c r="K53" s="83"/>
      <c r="L53" s="91" t="s">
        <v>75</v>
      </c>
      <c r="M53" s="50"/>
      <c r="N53" s="51"/>
      <c r="O53" s="92">
        <v>631100.0</v>
      </c>
      <c r="P53" s="92">
        <v>553300.0</v>
      </c>
      <c r="Q53" s="85"/>
      <c r="R53" s="85"/>
      <c r="S53" s="85"/>
      <c r="T53" s="105"/>
      <c r="U53" s="1"/>
      <c r="V53" s="1"/>
      <c r="W53" s="1"/>
      <c r="X53" s="1"/>
      <c r="Y53" s="1"/>
      <c r="Z53" s="1"/>
    </row>
    <row r="54" ht="16.5" customHeight="1">
      <c r="A54" s="1"/>
      <c r="B54" s="40"/>
      <c r="C54" s="1"/>
      <c r="D54" s="1"/>
      <c r="E54" s="1"/>
      <c r="F54" s="1"/>
      <c r="G54" s="62" t="s">
        <v>79</v>
      </c>
      <c r="H54" s="1"/>
      <c r="I54" s="1"/>
      <c r="J54" s="1"/>
      <c r="K54" s="106"/>
      <c r="L54" s="107"/>
      <c r="M54" s="108"/>
      <c r="N54" s="1"/>
      <c r="O54" s="1"/>
      <c r="P54" s="1"/>
      <c r="Q54" s="1"/>
      <c r="R54" s="1"/>
      <c r="S54" s="1"/>
      <c r="T54" s="1"/>
    </row>
    <row r="55" ht="16.5" customHeight="1">
      <c r="A55" s="1"/>
      <c r="B55" s="40"/>
      <c r="C55" s="40"/>
      <c r="D55" s="40"/>
      <c r="E55" s="40"/>
      <c r="F55" s="40"/>
      <c r="G55" s="40"/>
      <c r="H55" s="40"/>
      <c r="I55" s="40"/>
      <c r="J55" s="40"/>
      <c r="K55" s="42"/>
      <c r="L55" s="1"/>
      <c r="M55" s="1"/>
      <c r="N55" s="1"/>
      <c r="O55" s="1"/>
      <c r="P55" s="1"/>
      <c r="Q55" s="1"/>
      <c r="R55" s="1"/>
      <c r="S55" s="1"/>
      <c r="T55" s="1"/>
    </row>
    <row r="56" ht="16.5" customHeight="1">
      <c r="A56" s="1"/>
      <c r="B56" s="71"/>
      <c r="C56" s="71"/>
      <c r="D56" s="71"/>
      <c r="E56" s="71"/>
      <c r="F56" s="71"/>
      <c r="G56" s="71"/>
      <c r="H56" s="71"/>
      <c r="I56" s="71"/>
      <c r="J56" s="71"/>
      <c r="K56" s="5"/>
      <c r="L56" s="40"/>
      <c r="M56" s="40"/>
      <c r="N56" s="40"/>
      <c r="O56" s="1"/>
      <c r="P56" s="109"/>
      <c r="Q56" s="40"/>
      <c r="R56" s="40"/>
      <c r="S56" s="40"/>
      <c r="T56" s="40"/>
    </row>
    <row r="57">
      <c r="A57" s="71"/>
      <c r="B57" s="40"/>
      <c r="C57" s="1"/>
      <c r="D57" s="1"/>
      <c r="E57" s="1"/>
      <c r="F57" s="1"/>
      <c r="G57" s="1"/>
      <c r="H57" s="1"/>
      <c r="I57" s="1"/>
      <c r="J57" s="1"/>
      <c r="K57" s="110"/>
      <c r="L57" s="111"/>
      <c r="M57" s="111"/>
      <c r="N57" s="111"/>
      <c r="O57" s="111"/>
      <c r="P57" s="71"/>
      <c r="Q57" s="71"/>
      <c r="R57" s="71"/>
      <c r="S57" s="71"/>
      <c r="T57" s="71"/>
    </row>
    <row r="58" ht="16.5" customHeight="1">
      <c r="A58" s="1"/>
      <c r="B58" s="40"/>
      <c r="C58" s="1"/>
      <c r="D58" s="1"/>
      <c r="E58" s="1"/>
      <c r="F58" s="1"/>
      <c r="G58" s="1"/>
      <c r="H58" s="1"/>
      <c r="I58" s="1"/>
      <c r="J58" s="1"/>
      <c r="K58" s="1"/>
      <c r="L58" s="1"/>
      <c r="M58" s="1"/>
      <c r="N58" s="1"/>
      <c r="O58" s="1"/>
      <c r="P58" s="1"/>
      <c r="Q58" s="1"/>
      <c r="R58" s="1"/>
      <c r="S58" s="1"/>
      <c r="T58" s="1"/>
    </row>
    <row r="59">
      <c r="A59" s="1"/>
      <c r="B59" s="40"/>
      <c r="C59" s="1"/>
      <c r="D59" s="1"/>
      <c r="E59" s="1"/>
      <c r="F59" s="1"/>
      <c r="G59" s="1"/>
      <c r="H59" s="1"/>
      <c r="I59" s="1"/>
      <c r="J59" s="1"/>
      <c r="K59" s="1"/>
      <c r="L59" s="1"/>
      <c r="M59" s="1"/>
      <c r="N59" s="1"/>
      <c r="O59" s="1"/>
      <c r="P59" s="1"/>
      <c r="Q59" s="1"/>
      <c r="R59" s="1"/>
      <c r="S59" s="1"/>
      <c r="T59" s="1"/>
    </row>
    <row r="60">
      <c r="A60" s="1"/>
      <c r="B60" s="40"/>
      <c r="C60" s="1"/>
      <c r="D60" s="1"/>
      <c r="E60" s="1"/>
      <c r="F60" s="1"/>
      <c r="G60" s="1"/>
      <c r="H60" s="1"/>
      <c r="I60" s="1"/>
      <c r="J60" s="1"/>
      <c r="K60" s="1"/>
      <c r="L60" s="1"/>
      <c r="M60" s="1"/>
      <c r="N60" s="1"/>
      <c r="O60" s="1"/>
      <c r="P60" s="1"/>
      <c r="Q60" s="1"/>
      <c r="R60" s="1"/>
      <c r="S60" s="1"/>
      <c r="T60" s="1"/>
    </row>
    <row r="61">
      <c r="A61" s="1"/>
      <c r="B61" s="40"/>
      <c r="C61" s="1"/>
      <c r="D61" s="1"/>
      <c r="E61" s="1"/>
      <c r="F61" s="1"/>
      <c r="G61" s="1"/>
      <c r="H61" s="1"/>
      <c r="I61" s="1"/>
      <c r="J61" s="1"/>
      <c r="K61" s="1"/>
      <c r="L61" s="1"/>
      <c r="M61" s="1"/>
      <c r="N61" s="1"/>
      <c r="O61" s="1"/>
      <c r="P61" s="1"/>
      <c r="Q61" s="1"/>
      <c r="R61" s="1"/>
      <c r="S61" s="1"/>
      <c r="T61" s="1"/>
    </row>
    <row r="62">
      <c r="A62" s="1"/>
      <c r="B62" s="40"/>
      <c r="C62" s="1"/>
      <c r="D62" s="1"/>
      <c r="E62" s="1"/>
      <c r="F62" s="1"/>
      <c r="G62" s="1"/>
      <c r="H62" s="1"/>
      <c r="I62" s="1"/>
      <c r="J62" s="1"/>
      <c r="K62" s="1"/>
      <c r="L62" s="1"/>
      <c r="M62" s="1"/>
      <c r="N62" s="1"/>
      <c r="O62" s="1"/>
      <c r="P62" s="1"/>
      <c r="Q62" s="1"/>
      <c r="R62" s="1"/>
      <c r="S62" s="1"/>
      <c r="T62" s="1"/>
    </row>
    <row r="63" ht="24.0" customHeight="1">
      <c r="A63" s="1"/>
      <c r="B63" s="40"/>
      <c r="C63" s="1"/>
      <c r="D63" s="1"/>
      <c r="E63" s="1"/>
      <c r="F63" s="1"/>
      <c r="G63" s="1"/>
      <c r="H63" s="1"/>
      <c r="I63" s="1"/>
      <c r="J63" s="1"/>
      <c r="K63" s="1"/>
      <c r="L63" s="1"/>
      <c r="M63" s="1"/>
      <c r="N63" s="1"/>
      <c r="O63" s="1"/>
      <c r="P63" s="1"/>
      <c r="Q63" s="1"/>
      <c r="R63" s="1"/>
      <c r="S63" s="1"/>
      <c r="T63" s="1"/>
    </row>
    <row r="64" ht="24.0" customHeight="1">
      <c r="A64" s="1"/>
      <c r="B64" s="40"/>
      <c r="C64" s="1"/>
      <c r="D64" s="1"/>
      <c r="E64" s="1"/>
      <c r="F64" s="1"/>
      <c r="G64" s="1"/>
      <c r="H64" s="1"/>
      <c r="I64" s="1"/>
      <c r="J64" s="1"/>
      <c r="K64" s="1"/>
      <c r="L64" s="1"/>
      <c r="M64" s="1"/>
      <c r="N64" s="1"/>
      <c r="O64" s="1"/>
      <c r="P64" s="1"/>
      <c r="Q64" s="1"/>
      <c r="R64" s="1"/>
      <c r="S64" s="1"/>
      <c r="T64" s="1"/>
      <c r="U64" s="1"/>
      <c r="V64" s="1"/>
      <c r="W64" s="1"/>
      <c r="X64" s="1"/>
      <c r="Y64" s="1"/>
      <c r="Z64" s="1"/>
    </row>
    <row r="65" ht="24.0" customHeight="1">
      <c r="A65" s="1"/>
      <c r="B65" s="40"/>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40"/>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40"/>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40"/>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40"/>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40"/>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40"/>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40"/>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40"/>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40"/>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40"/>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40"/>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40"/>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40"/>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40"/>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40"/>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40"/>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40"/>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40"/>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40"/>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40"/>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40"/>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40"/>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40"/>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40"/>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40"/>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40"/>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40"/>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40"/>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40"/>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40"/>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40"/>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40"/>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40"/>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40"/>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40"/>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40"/>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40"/>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40"/>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40"/>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40"/>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40"/>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40"/>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40"/>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40"/>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40"/>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40"/>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40"/>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40"/>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40"/>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40"/>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40"/>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40"/>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40"/>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40"/>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40"/>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40"/>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40"/>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40"/>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40"/>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40"/>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40"/>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40"/>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40"/>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40"/>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40"/>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40"/>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40"/>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40"/>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40"/>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40"/>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40"/>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40"/>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40"/>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40"/>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40"/>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40"/>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40"/>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40"/>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40"/>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40"/>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40"/>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40"/>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40"/>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40"/>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40"/>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40"/>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40"/>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40"/>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40"/>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40"/>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40"/>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40"/>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40"/>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40"/>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40"/>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40"/>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40"/>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40"/>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40"/>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40"/>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40"/>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40"/>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40"/>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40"/>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40"/>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40"/>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40"/>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40"/>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40"/>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40"/>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40"/>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40"/>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40"/>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40"/>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40"/>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40"/>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40"/>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40"/>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40"/>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40"/>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40"/>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40"/>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40"/>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40"/>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40"/>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40"/>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40"/>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40"/>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40"/>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40"/>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40"/>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40"/>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40"/>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40"/>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40"/>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40"/>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40"/>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40"/>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40"/>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40"/>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40"/>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40"/>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40"/>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40"/>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40"/>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40"/>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40"/>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40"/>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40"/>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40"/>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40"/>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40"/>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40"/>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40"/>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40"/>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40"/>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40"/>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40"/>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40"/>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40"/>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40"/>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40"/>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40"/>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40"/>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40"/>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40"/>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40"/>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40"/>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40"/>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40"/>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40"/>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40"/>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40"/>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40"/>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40"/>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40"/>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40"/>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40"/>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40"/>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40"/>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40"/>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40"/>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40"/>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40"/>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40"/>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40"/>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40"/>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40"/>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40"/>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40"/>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40"/>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40"/>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40"/>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40"/>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40"/>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40"/>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40"/>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40"/>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40"/>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40"/>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40"/>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40"/>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40"/>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40"/>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40"/>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40"/>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40"/>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40"/>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40"/>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40"/>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40"/>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40"/>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40"/>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40"/>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40"/>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40"/>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40"/>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40"/>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40"/>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40"/>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40"/>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40"/>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40"/>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40"/>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40"/>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40"/>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40"/>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40"/>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40"/>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40"/>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40"/>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40"/>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40"/>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40"/>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40"/>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40"/>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40"/>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40"/>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40"/>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40"/>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40"/>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40"/>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40"/>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40"/>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40"/>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40"/>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40"/>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40"/>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40"/>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40"/>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40"/>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40"/>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40"/>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40"/>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40"/>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40"/>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40"/>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40"/>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40"/>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40"/>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40"/>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40"/>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40"/>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40"/>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40"/>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40"/>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40"/>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40"/>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40"/>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40"/>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40"/>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40"/>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40"/>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40"/>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40"/>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40"/>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40"/>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40"/>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40"/>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40"/>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40"/>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40"/>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40"/>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40"/>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40"/>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40"/>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40"/>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40"/>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40"/>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40"/>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40"/>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40"/>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40"/>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40"/>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40"/>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40"/>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40"/>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40"/>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40"/>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40"/>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40"/>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40"/>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40"/>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40"/>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40"/>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40"/>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40"/>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40"/>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40"/>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40"/>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40"/>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40"/>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40"/>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40"/>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40"/>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40"/>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40"/>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40"/>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40"/>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40"/>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40"/>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40"/>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40"/>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40"/>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40"/>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40"/>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40"/>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40"/>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40"/>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40"/>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40"/>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40"/>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40"/>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40"/>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40"/>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40"/>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40"/>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40"/>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40"/>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40"/>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40"/>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40"/>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40"/>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40"/>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40"/>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40"/>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40"/>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40"/>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40"/>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40"/>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40"/>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40"/>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40"/>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40"/>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40"/>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40"/>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40"/>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40"/>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40"/>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40"/>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40"/>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40"/>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40"/>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40"/>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40"/>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40"/>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40"/>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40"/>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40"/>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40"/>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40"/>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40"/>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40"/>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40"/>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40"/>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40"/>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40"/>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40"/>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40"/>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40"/>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40"/>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40"/>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40"/>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40"/>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40"/>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40"/>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40"/>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40"/>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40"/>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40"/>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40"/>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40"/>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40"/>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40"/>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40"/>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40"/>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40"/>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40"/>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40"/>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40"/>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40"/>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40"/>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40"/>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40"/>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40"/>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40"/>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40"/>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40"/>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40"/>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40"/>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40"/>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40"/>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40"/>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40"/>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40"/>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40"/>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40"/>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40"/>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40"/>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40"/>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40"/>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40"/>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40"/>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40"/>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40"/>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40"/>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40"/>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40"/>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40"/>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40"/>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40"/>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40"/>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40"/>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40"/>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40"/>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40"/>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40"/>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40"/>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40"/>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40"/>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40"/>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40"/>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40"/>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40"/>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40"/>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40"/>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40"/>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40"/>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40"/>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40"/>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40"/>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40"/>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40"/>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40"/>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40"/>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40"/>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40"/>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40"/>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40"/>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40"/>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40"/>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40"/>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40"/>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40"/>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40"/>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40"/>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40"/>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40"/>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40"/>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40"/>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40"/>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40"/>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40"/>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40"/>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40"/>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40"/>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40"/>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40"/>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40"/>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40"/>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40"/>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40"/>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40"/>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40"/>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40"/>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40"/>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40"/>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40"/>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40"/>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40"/>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40"/>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40"/>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40"/>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40"/>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40"/>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40"/>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40"/>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40"/>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40"/>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40"/>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40"/>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40"/>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40"/>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40"/>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40"/>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40"/>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40"/>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40"/>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40"/>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40"/>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40"/>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40"/>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40"/>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40"/>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40"/>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40"/>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40"/>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40"/>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40"/>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40"/>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40"/>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40"/>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40"/>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40"/>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40"/>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40"/>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40"/>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40"/>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40"/>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40"/>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40"/>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40"/>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40"/>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40"/>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40"/>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40"/>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40"/>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40"/>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40"/>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40"/>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40"/>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40"/>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40"/>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40"/>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40"/>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40"/>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40"/>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40"/>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40"/>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40"/>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40"/>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40"/>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40"/>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40"/>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40"/>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40"/>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40"/>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40"/>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40"/>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40"/>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40"/>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40"/>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40"/>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40"/>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40"/>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40"/>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40"/>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40"/>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40"/>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40"/>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40"/>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40"/>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40"/>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40"/>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40"/>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40"/>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40"/>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40"/>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40"/>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40"/>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40"/>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40"/>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40"/>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40"/>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40"/>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40"/>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40"/>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40"/>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40"/>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40"/>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40"/>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40"/>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40"/>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40"/>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40"/>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40"/>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40"/>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40"/>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40"/>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40"/>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40"/>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40"/>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40"/>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40"/>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40"/>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40"/>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40"/>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40"/>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40"/>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40"/>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40"/>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40"/>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40"/>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40"/>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40"/>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40"/>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40"/>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40"/>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40"/>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40"/>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40"/>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40"/>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40"/>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40"/>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40"/>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40"/>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40"/>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40"/>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40"/>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40"/>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40"/>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40"/>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40"/>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40"/>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40"/>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40"/>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40"/>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40"/>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40"/>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40"/>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40"/>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40"/>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40"/>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40"/>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40"/>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40"/>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40"/>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40"/>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40"/>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40"/>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40"/>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40"/>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40"/>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40"/>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40"/>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40"/>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40"/>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40"/>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40"/>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40"/>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40"/>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40"/>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40"/>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40"/>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40"/>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40"/>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40"/>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40"/>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40"/>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40"/>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40"/>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40"/>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40"/>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40"/>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40"/>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40"/>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40"/>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40"/>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40"/>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40"/>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40"/>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40"/>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40"/>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40"/>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40"/>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40"/>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40"/>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40"/>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40"/>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40"/>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40"/>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40"/>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40"/>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40"/>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40"/>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40"/>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40"/>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40"/>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40"/>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40"/>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40"/>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40"/>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40"/>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40"/>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40"/>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40"/>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40"/>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40"/>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40"/>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40"/>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40"/>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40"/>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40"/>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40"/>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40"/>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40"/>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40"/>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40"/>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40"/>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40"/>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40"/>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40"/>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40"/>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40"/>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40"/>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40"/>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40"/>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40"/>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40"/>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40"/>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40"/>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40"/>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40"/>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40"/>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40"/>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40"/>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40"/>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40"/>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40"/>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40"/>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40"/>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40"/>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40"/>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40"/>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40"/>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40"/>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40"/>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40"/>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40"/>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40"/>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40"/>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40"/>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40"/>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40"/>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40"/>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40"/>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40"/>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40"/>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40"/>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40"/>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40"/>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40"/>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40"/>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40"/>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40"/>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40"/>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40"/>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40"/>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40"/>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40"/>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40"/>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40"/>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40"/>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40"/>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40"/>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40"/>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40"/>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40"/>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40"/>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40"/>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40"/>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40"/>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40"/>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40"/>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40"/>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40"/>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40"/>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40"/>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40"/>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40"/>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40"/>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40"/>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40"/>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40"/>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40"/>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40"/>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40"/>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40"/>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40"/>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40"/>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40"/>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40"/>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40"/>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40"/>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40"/>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40"/>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40"/>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40"/>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40"/>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40"/>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40"/>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40"/>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40"/>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40"/>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40"/>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40"/>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40"/>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40"/>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40"/>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40"/>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40"/>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40"/>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40"/>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40"/>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40"/>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40"/>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40"/>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40"/>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40"/>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40"/>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40"/>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40"/>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40"/>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40"/>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40"/>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40"/>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40"/>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40"/>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40"/>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40"/>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40"/>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40"/>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40"/>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40"/>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40"/>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40"/>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40"/>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40"/>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40"/>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40"/>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40"/>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40"/>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40"/>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40"/>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40"/>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40"/>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40"/>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40"/>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40"/>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40"/>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40"/>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40"/>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40"/>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40"/>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40"/>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40"/>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40"/>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40"/>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40"/>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40"/>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40"/>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40"/>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40"/>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40"/>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40"/>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40"/>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40"/>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40"/>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40"/>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40"/>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40"/>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40"/>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40"/>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40"/>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40"/>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40"/>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40"/>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40"/>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40"/>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40"/>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40"/>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40"/>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40"/>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40"/>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40"/>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40"/>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40"/>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40"/>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40"/>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40"/>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40"/>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40"/>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40"/>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40"/>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40"/>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40"/>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40"/>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40"/>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40"/>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40"/>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40"/>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40"/>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40"/>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40"/>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40"/>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40"/>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40"/>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40"/>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40"/>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40"/>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40"/>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40"/>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40"/>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40"/>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40"/>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40"/>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40"/>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40"/>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40"/>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40"/>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40"/>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40"/>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40"/>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40"/>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40"/>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3.5" customHeight="1">
      <c r="A1001" s="1"/>
      <c r="B1001" s="40"/>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3.5" customHeight="1">
      <c r="A1002" s="1"/>
      <c r="B1002" s="40"/>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ht="13.5" customHeight="1">
      <c r="A1003" s="1"/>
      <c r="B1003" s="40"/>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ht="13.5" customHeight="1">
      <c r="A1004" s="1"/>
      <c r="B1004" s="40"/>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ht="13.5" customHeight="1">
      <c r="A1005" s="1"/>
      <c r="B1005" s="40"/>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ht="13.5" customHeight="1">
      <c r="A1006" s="1"/>
      <c r="B1006" s="40"/>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ht="13.5" customHeight="1">
      <c r="A1007" s="1"/>
      <c r="B1007" s="40"/>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ht="13.5" customHeight="1">
      <c r="A1008" s="1"/>
      <c r="B1008" s="40"/>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ht="13.5" customHeight="1">
      <c r="A1009" s="1"/>
      <c r="B1009" s="40"/>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ht="13.5" customHeight="1">
      <c r="A1010" s="1"/>
      <c r="B1010" s="40"/>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ht="13.5" customHeight="1">
      <c r="A1011" s="1"/>
      <c r="K1011" s="1"/>
      <c r="L1011" s="1"/>
      <c r="M1011" s="1"/>
      <c r="N1011" s="1"/>
      <c r="O1011" s="1"/>
      <c r="P1011" s="1"/>
      <c r="Q1011" s="1"/>
      <c r="R1011" s="1"/>
      <c r="S1011" s="1"/>
      <c r="T1011" s="1"/>
      <c r="U1011" s="1"/>
      <c r="V1011" s="1"/>
      <c r="W1011" s="1"/>
      <c r="X1011" s="1"/>
      <c r="Y1011" s="1"/>
      <c r="Z1011" s="1"/>
    </row>
  </sheetData>
  <mergeCells count="36">
    <mergeCell ref="B6:D6"/>
    <mergeCell ref="E6:K7"/>
    <mergeCell ref="L6:L7"/>
    <mergeCell ref="E8:K9"/>
    <mergeCell ref="L8:L9"/>
    <mergeCell ref="B10:D10"/>
    <mergeCell ref="L10:L11"/>
    <mergeCell ref="E10:K11"/>
    <mergeCell ref="E12:K13"/>
    <mergeCell ref="L12:L13"/>
    <mergeCell ref="K17:K18"/>
    <mergeCell ref="L17:L18"/>
    <mergeCell ref="M17:M18"/>
    <mergeCell ref="K19:K20"/>
    <mergeCell ref="L19:L20"/>
    <mergeCell ref="M19:M20"/>
    <mergeCell ref="B23:F25"/>
    <mergeCell ref="M23:O23"/>
    <mergeCell ref="M24:O24"/>
    <mergeCell ref="L34:N34"/>
    <mergeCell ref="L35:N35"/>
    <mergeCell ref="L46:N46"/>
    <mergeCell ref="L47:N47"/>
    <mergeCell ref="L48:N48"/>
    <mergeCell ref="L49:N49"/>
    <mergeCell ref="L50:N50"/>
    <mergeCell ref="L51:N51"/>
    <mergeCell ref="L52:N52"/>
    <mergeCell ref="L53:N53"/>
    <mergeCell ref="L36:N36"/>
    <mergeCell ref="L37:N37"/>
    <mergeCell ref="L38:N38"/>
    <mergeCell ref="L39:N39"/>
    <mergeCell ref="L40:N40"/>
    <mergeCell ref="L41:N41"/>
    <mergeCell ref="L42:N42"/>
  </mergeCells>
  <dataValidations>
    <dataValidation type="list" allowBlank="1" showErrorMessage="1" sqref="L6 L8 L10 L12 L17 L19 H24:H25">
      <formula1>"○,－"</formula1>
    </dataValidation>
  </dataValidations>
  <printOptions/>
  <pageMargins bottom="0.5511811023622047" footer="0.0" header="0.0" left="0.42" right="0.29" top="0.7480314960629921"/>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2021-03-23T17:35:00Z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