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b92609\Desktop\要領改正\HP用\"/>
    </mc:Choice>
  </mc:AlternateContent>
  <xr:revisionPtr revIDLastSave="0" documentId="13_ncr:1_{BDEDA973-B29F-4D75-A075-116936790A5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３経営計画書 " sheetId="23" r:id="rId1"/>
    <sheet name="３記載例" sheetId="9" r:id="rId2"/>
  </sheets>
  <definedNames>
    <definedName name="_xlnm.Print_Area" localSheetId="1">'３記載例'!$A$1:$U$114</definedName>
    <definedName name="_xlnm.Print_Area" localSheetId="0">'３経営計画書 '!$A$1:$U$114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9" i="23" l="1"/>
  <c r="N56" i="23"/>
  <c r="J56" i="23"/>
  <c r="N55" i="23"/>
  <c r="J55" i="23"/>
  <c r="N54" i="23"/>
  <c r="J54" i="23"/>
  <c r="N46" i="23"/>
  <c r="J46" i="23"/>
  <c r="N45" i="23"/>
  <c r="J45" i="23"/>
  <c r="N44" i="23"/>
  <c r="J44" i="23"/>
  <c r="P49" i="23"/>
  <c r="N43" i="23"/>
  <c r="J43" i="23"/>
  <c r="P38" i="23"/>
  <c r="N35" i="23"/>
  <c r="J35" i="23"/>
  <c r="N34" i="23"/>
  <c r="J34" i="23"/>
  <c r="N33" i="23"/>
  <c r="J32" i="23"/>
  <c r="N32" i="23"/>
  <c r="N31" i="23"/>
  <c r="J31" i="23"/>
  <c r="N30" i="23"/>
  <c r="J30" i="23"/>
  <c r="P21" i="23"/>
  <c r="J21" i="23"/>
  <c r="P20" i="23"/>
  <c r="J20" i="23"/>
  <c r="P19" i="23"/>
  <c r="J19" i="23"/>
  <c r="P18" i="23"/>
  <c r="J18" i="23"/>
  <c r="P17" i="23"/>
  <c r="R17" i="23" s="1"/>
  <c r="J17" i="23"/>
  <c r="N11" i="23"/>
  <c r="L11" i="23"/>
  <c r="L9" i="23"/>
  <c r="D22" i="23" s="1"/>
  <c r="D25" i="23" s="1"/>
  <c r="P55" i="9"/>
  <c r="P54" i="9"/>
  <c r="P45" i="9"/>
  <c r="P43" i="9"/>
  <c r="N59" i="23" l="1"/>
  <c r="P59" i="23"/>
  <c r="J59" i="23"/>
  <c r="J49" i="23"/>
  <c r="N49" i="23"/>
  <c r="R19" i="23"/>
  <c r="R21" i="23"/>
  <c r="R18" i="23"/>
  <c r="R20" i="23"/>
  <c r="D93" i="23"/>
  <c r="J25" i="23"/>
  <c r="D63" i="23" s="1"/>
  <c r="N38" i="23"/>
  <c r="J33" i="23"/>
  <c r="J38" i="23" s="1"/>
  <c r="P44" i="9"/>
  <c r="P46" i="9"/>
  <c r="N46" i="9"/>
  <c r="J46" i="9"/>
  <c r="N17" i="9"/>
  <c r="P35" i="9"/>
  <c r="H21" i="9"/>
  <c r="N35" i="9"/>
  <c r="J35" i="9"/>
  <c r="H20" i="9"/>
  <c r="H19" i="9"/>
  <c r="H18" i="9"/>
  <c r="D92" i="23" l="1"/>
  <c r="D94" i="23" s="1"/>
  <c r="D80" i="23"/>
  <c r="P79" i="23"/>
  <c r="N11" i="9"/>
  <c r="L11" i="9"/>
  <c r="L9" i="9"/>
  <c r="D79" i="9"/>
  <c r="P59" i="9"/>
  <c r="N56" i="9"/>
  <c r="J56" i="9"/>
  <c r="N55" i="9"/>
  <c r="J55" i="9"/>
  <c r="N54" i="9"/>
  <c r="J54" i="9"/>
  <c r="P49" i="9"/>
  <c r="N45" i="9"/>
  <c r="J45" i="9"/>
  <c r="N44" i="9"/>
  <c r="J44" i="9"/>
  <c r="N43" i="9"/>
  <c r="J43" i="9"/>
  <c r="P38" i="9"/>
  <c r="N34" i="9"/>
  <c r="J34" i="9"/>
  <c r="N33" i="9"/>
  <c r="J33" i="9"/>
  <c r="N32" i="9"/>
  <c r="J32" i="9"/>
  <c r="N31" i="9"/>
  <c r="J31" i="9"/>
  <c r="N30" i="9"/>
  <c r="J30" i="9"/>
  <c r="P21" i="9"/>
  <c r="R21" i="9" s="1"/>
  <c r="J21" i="9"/>
  <c r="P20" i="9"/>
  <c r="R20" i="9" s="1"/>
  <c r="J20" i="9"/>
  <c r="P19" i="9"/>
  <c r="R19" i="9" s="1"/>
  <c r="J19" i="9"/>
  <c r="P18" i="9"/>
  <c r="R18" i="9" s="1"/>
  <c r="J18" i="9"/>
  <c r="P17" i="9"/>
  <c r="R17" i="9" s="1"/>
  <c r="J17" i="9"/>
  <c r="P94" i="23" l="1"/>
  <c r="D95" i="23"/>
  <c r="D99" i="23" s="1"/>
  <c r="D22" i="9"/>
  <c r="D25" i="9" s="1"/>
  <c r="N59" i="9"/>
  <c r="D93" i="9"/>
  <c r="J49" i="9"/>
  <c r="N49" i="9"/>
  <c r="J59" i="9"/>
  <c r="J38" i="9"/>
  <c r="D80" i="9" s="1"/>
  <c r="J25" i="9"/>
  <c r="D63" i="9" s="1"/>
  <c r="P79" i="9" s="1"/>
  <c r="N38" i="9"/>
  <c r="D92" i="9" l="1"/>
  <c r="D94" i="9" s="1"/>
  <c r="D95" i="9" l="1"/>
  <c r="D99" i="9" s="1"/>
  <c r="P94" i="9"/>
</calcChain>
</file>

<file path=xl/sharedStrings.xml><?xml version="1.0" encoding="utf-8"?>
<sst xmlns="http://schemas.openxmlformats.org/spreadsheetml/2006/main" count="686" uniqueCount="174">
  <si>
    <t>普通畑</t>
    <rPh sb="0" eb="2">
      <t>フツウ</t>
    </rPh>
    <rPh sb="2" eb="3">
      <t>ハタ</t>
    </rPh>
    <phoneticPr fontId="4"/>
  </si>
  <si>
    <t>樹園地</t>
    <rPh sb="0" eb="1">
      <t>ジュ</t>
    </rPh>
    <rPh sb="1" eb="2">
      <t>ソノ</t>
    </rPh>
    <rPh sb="2" eb="3">
      <t>チ</t>
    </rPh>
    <phoneticPr fontId="4"/>
  </si>
  <si>
    <t>合　計</t>
    <rPh sb="0" eb="1">
      <t>ゴウ</t>
    </rPh>
    <rPh sb="2" eb="3">
      <t>ケイ</t>
    </rPh>
    <phoneticPr fontId="4"/>
  </si>
  <si>
    <t>注)　「経営面積」には、借入地面積及び受託地面積を含む。</t>
    <rPh sb="0" eb="1">
      <t>チュウ</t>
    </rPh>
    <rPh sb="4" eb="6">
      <t>ケイエイ</t>
    </rPh>
    <rPh sb="6" eb="8">
      <t>メンセキ</t>
    </rPh>
    <rPh sb="12" eb="14">
      <t>カリイレ</t>
    </rPh>
    <rPh sb="14" eb="15">
      <t>チ</t>
    </rPh>
    <rPh sb="15" eb="17">
      <t>メンセキ</t>
    </rPh>
    <rPh sb="17" eb="18">
      <t>オヨ</t>
    </rPh>
    <rPh sb="19" eb="21">
      <t>ジュタク</t>
    </rPh>
    <rPh sb="21" eb="22">
      <t>チ</t>
    </rPh>
    <rPh sb="22" eb="24">
      <t>メンセキ</t>
    </rPh>
    <rPh sb="25" eb="26">
      <t>フク</t>
    </rPh>
    <phoneticPr fontId="4"/>
  </si>
  <si>
    <t>金額（円）</t>
    <rPh sb="0" eb="2">
      <t>キンガク</t>
    </rPh>
    <rPh sb="3" eb="4">
      <t>エン</t>
    </rPh>
    <phoneticPr fontId="4"/>
  </si>
  <si>
    <t>費　目</t>
    <rPh sb="0" eb="1">
      <t>ヒ</t>
    </rPh>
    <rPh sb="2" eb="3">
      <t>メ</t>
    </rPh>
    <phoneticPr fontId="4"/>
  </si>
  <si>
    <t>備考</t>
    <rPh sb="0" eb="2">
      <t>ビコウ</t>
    </rPh>
    <phoneticPr fontId="4"/>
  </si>
  <si>
    <t>出荷販売経費</t>
  </si>
  <si>
    <t>支払地代</t>
  </si>
  <si>
    <t>肥料費</t>
  </si>
  <si>
    <t>種苗費</t>
  </si>
  <si>
    <t>農薬費</t>
  </si>
  <si>
    <t>水道光熱費</t>
  </si>
  <si>
    <t>農具費</t>
  </si>
  <si>
    <t>資材費</t>
    <rPh sb="2" eb="3">
      <t>ヒ</t>
    </rPh>
    <phoneticPr fontId="4"/>
  </si>
  <si>
    <t>機械リース料</t>
    <rPh sb="0" eb="2">
      <t>キカイ</t>
    </rPh>
    <phoneticPr fontId="4"/>
  </si>
  <si>
    <t>減価償却費</t>
    <phoneticPr fontId="4"/>
  </si>
  <si>
    <t>雇用労賃</t>
    <phoneticPr fontId="4"/>
  </si>
  <si>
    <t>支払利息</t>
    <phoneticPr fontId="4"/>
  </si>
  <si>
    <t>公課諸負担</t>
    <phoneticPr fontId="4"/>
  </si>
  <si>
    <t>雑費・事務費</t>
  </si>
  <si>
    <t>農業外収入</t>
    <rPh sb="0" eb="2">
      <t>ノウギョウ</t>
    </rPh>
    <rPh sb="2" eb="3">
      <t>ソト</t>
    </rPh>
    <rPh sb="3" eb="5">
      <t>シュウニュウ</t>
    </rPh>
    <phoneticPr fontId="4"/>
  </si>
  <si>
    <t>　計</t>
    <rPh sb="1" eb="2">
      <t>ケイ</t>
    </rPh>
    <phoneticPr fontId="4"/>
  </si>
  <si>
    <t>a</t>
    <phoneticPr fontId="4"/>
  </si>
  <si>
    <t>円</t>
    <rPh sb="0" eb="1">
      <t>エン</t>
    </rPh>
    <phoneticPr fontId="4"/>
  </si>
  <si>
    <t>うち貸借地</t>
    <rPh sb="2" eb="4">
      <t>タイシャク</t>
    </rPh>
    <rPh sb="4" eb="5">
      <t>チ</t>
    </rPh>
    <phoneticPr fontId="4"/>
  </si>
  <si>
    <t>仕様等</t>
    <rPh sb="0" eb="2">
      <t>シヨウ</t>
    </rPh>
    <rPh sb="2" eb="3">
      <t>トウ</t>
    </rPh>
    <phoneticPr fontId="4"/>
  </si>
  <si>
    <t>種類</t>
    <rPh sb="0" eb="2">
      <t>シュルイ</t>
    </rPh>
    <phoneticPr fontId="4"/>
  </si>
  <si>
    <t>計画</t>
    <rPh sb="0" eb="2">
      <t>ケイカク</t>
    </rPh>
    <phoneticPr fontId="4"/>
  </si>
  <si>
    <t>現状</t>
    <rPh sb="0" eb="1">
      <t>ウツツ</t>
    </rPh>
    <rPh sb="1" eb="2">
      <t>ジョウ</t>
    </rPh>
    <phoneticPr fontId="4"/>
  </si>
  <si>
    <t>導入時期</t>
    <rPh sb="0" eb="2">
      <t>ドウニュウ</t>
    </rPh>
    <rPh sb="2" eb="4">
      <t>ジキ</t>
    </rPh>
    <phoneticPr fontId="4"/>
  </si>
  <si>
    <t>数量（単位）</t>
    <rPh sb="0" eb="2">
      <t>スウリョウ</t>
    </rPh>
    <rPh sb="3" eb="5">
      <t>タンイ</t>
    </rPh>
    <phoneticPr fontId="4"/>
  </si>
  <si>
    <t>円</t>
  </si>
  <si>
    <t>販売内容</t>
    <rPh sb="0" eb="2">
      <t>ハンバイ</t>
    </rPh>
    <rPh sb="2" eb="4">
      <t>ナイヨウ</t>
    </rPh>
    <phoneticPr fontId="4"/>
  </si>
  <si>
    <t>１　農業経営の概況</t>
    <rPh sb="2" eb="3">
      <t>ノウ</t>
    </rPh>
    <rPh sb="3" eb="4">
      <t>ギョウ</t>
    </rPh>
    <rPh sb="4" eb="6">
      <t>ケイエイ</t>
    </rPh>
    <rPh sb="7" eb="9">
      <t>ガイキョウ</t>
    </rPh>
    <phoneticPr fontId="4"/>
  </si>
  <si>
    <t>仕入単価</t>
    <rPh sb="0" eb="2">
      <t>シイレ</t>
    </rPh>
    <rPh sb="2" eb="4">
      <t>タンカ</t>
    </rPh>
    <phoneticPr fontId="4"/>
  </si>
  <si>
    <t>販売金額(A３</t>
    <rPh sb="0" eb="2">
      <t>ハンバイ</t>
    </rPh>
    <rPh sb="2" eb="3">
      <t>キン</t>
    </rPh>
    <rPh sb="3" eb="4">
      <t>ガク</t>
    </rPh>
    <phoneticPr fontId="4"/>
  </si>
  <si>
    <t>販売単価</t>
    <rPh sb="0" eb="2">
      <t>ハンバイ</t>
    </rPh>
    <rPh sb="2" eb="4">
      <t>タンカ</t>
    </rPh>
    <phoneticPr fontId="4"/>
  </si>
  <si>
    <t>卸売金額(A１</t>
    <rPh sb="0" eb="2">
      <t>オロシウ</t>
    </rPh>
    <rPh sb="2" eb="3">
      <t>キン</t>
    </rPh>
    <rPh sb="3" eb="4">
      <t>ガク</t>
    </rPh>
    <phoneticPr fontId="4"/>
  </si>
  <si>
    <t>卸売単価</t>
    <rPh sb="0" eb="2">
      <t>オロシウ</t>
    </rPh>
    <rPh sb="2" eb="4">
      <t>タンカ</t>
    </rPh>
    <phoneticPr fontId="4"/>
  </si>
  <si>
    <t>その他</t>
    <rPh sb="2" eb="3">
      <t>タ</t>
    </rPh>
    <phoneticPr fontId="4"/>
  </si>
  <si>
    <t>農業外支出（経費）</t>
    <rPh sb="0" eb="2">
      <t>ノウギョウ</t>
    </rPh>
    <rPh sb="2" eb="3">
      <t>ソト</t>
    </rPh>
    <rPh sb="3" eb="5">
      <t>シシュツ</t>
    </rPh>
    <rPh sb="6" eb="8">
      <t>ケイヒ</t>
    </rPh>
    <phoneticPr fontId="4"/>
  </si>
  <si>
    <t>作付内容等</t>
    <rPh sb="0" eb="2">
      <t>サクツケ</t>
    </rPh>
    <rPh sb="2" eb="4">
      <t>ナイヨウ</t>
    </rPh>
    <rPh sb="4" eb="5">
      <t>トウ</t>
    </rPh>
    <phoneticPr fontId="4"/>
  </si>
  <si>
    <t>円</t>
    <phoneticPr fontId="4"/>
  </si>
  <si>
    <t>※「種類」には、機械・施設の一般的な名称を、「仕様等」には規格（サイズ等）や能力（馬力等）を記入すること。</t>
    <rPh sb="2" eb="4">
      <t>シュルイ</t>
    </rPh>
    <rPh sb="8" eb="10">
      <t>キカイ</t>
    </rPh>
    <rPh sb="11" eb="13">
      <t>シセツ</t>
    </rPh>
    <rPh sb="14" eb="17">
      <t>イッパンテキ</t>
    </rPh>
    <rPh sb="18" eb="20">
      <t>メイショウ</t>
    </rPh>
    <rPh sb="23" eb="25">
      <t>シヨウ</t>
    </rPh>
    <rPh sb="25" eb="26">
      <t>トウ</t>
    </rPh>
    <rPh sb="29" eb="31">
      <t>キカク</t>
    </rPh>
    <rPh sb="35" eb="36">
      <t>トウ</t>
    </rPh>
    <rPh sb="38" eb="40">
      <t>ノウリョク</t>
    </rPh>
    <rPh sb="41" eb="43">
      <t>バリキ</t>
    </rPh>
    <rPh sb="43" eb="44">
      <t>トウ</t>
    </rPh>
    <rPh sb="46" eb="48">
      <t>キニュウ</t>
    </rPh>
    <phoneticPr fontId="4"/>
  </si>
  <si>
    <t>※網掛け欄は自動計算</t>
    <rPh sb="1" eb="3">
      <t>アミカ</t>
    </rPh>
    <rPh sb="4" eb="5">
      <t>ラン</t>
    </rPh>
    <rPh sb="6" eb="8">
      <t>ジドウ</t>
    </rPh>
    <rPh sb="8" eb="10">
      <t>ケイサン</t>
    </rPh>
    <phoneticPr fontId="4"/>
  </si>
  <si>
    <t>イチゴ</t>
    <phoneticPr fontId="4"/>
  </si>
  <si>
    <t>リンゴ</t>
    <phoneticPr fontId="4"/>
  </si>
  <si>
    <t>ps</t>
    <phoneticPr fontId="4"/>
  </si>
  <si>
    <t>台</t>
    <rPh sb="0" eb="1">
      <t xml:space="preserve">ダイ </t>
    </rPh>
    <phoneticPr fontId="4"/>
  </si>
  <si>
    <t>t</t>
    <phoneticPr fontId="4"/>
  </si>
  <si>
    <t>経費(交流施設)</t>
    <phoneticPr fontId="4"/>
  </si>
  <si>
    <t>経費計</t>
    <phoneticPr fontId="4"/>
  </si>
  <si>
    <t>経費計</t>
    <phoneticPr fontId="4"/>
  </si>
  <si>
    <t>合計所得</t>
    <rPh sb="0" eb="1">
      <t>ゴウ</t>
    </rPh>
    <rPh sb="1" eb="2">
      <t>ケイ</t>
    </rPh>
    <rPh sb="2" eb="4">
      <t>ショトク</t>
    </rPh>
    <phoneticPr fontId="4"/>
  </si>
  <si>
    <t>バン</t>
    <phoneticPr fontId="4"/>
  </si>
  <si>
    <t>軽トラック</t>
    <rPh sb="0" eb="1">
      <t xml:space="preserve">ケイテラック </t>
    </rPh>
    <phoneticPr fontId="4"/>
  </si>
  <si>
    <t>経バン</t>
    <rPh sb="0" eb="1">
      <t xml:space="preserve">ケイ </t>
    </rPh>
    <phoneticPr fontId="4"/>
  </si>
  <si>
    <t>作付面積等</t>
    <rPh sb="0" eb="2">
      <t>サクツ</t>
    </rPh>
    <rPh sb="2" eb="4">
      <t>メンセキ</t>
    </rPh>
    <rPh sb="4" eb="5">
      <t>トウ</t>
    </rPh>
    <phoneticPr fontId="4"/>
  </si>
  <si>
    <t>農業所得</t>
    <rPh sb="0" eb="1">
      <t>ノウ</t>
    </rPh>
    <rPh sb="1" eb="2">
      <t>ギョウ</t>
    </rPh>
    <rPh sb="2" eb="4">
      <t>ショトク</t>
    </rPh>
    <phoneticPr fontId="4"/>
  </si>
  <si>
    <t>外部仕入れ</t>
    <rPh sb="0" eb="2">
      <t>ガイブ</t>
    </rPh>
    <rPh sb="2" eb="4">
      <t>シイ</t>
    </rPh>
    <phoneticPr fontId="4"/>
  </si>
  <si>
    <t>内部仕入れ</t>
    <rPh sb="0" eb="2">
      <t>ナイブ</t>
    </rPh>
    <rPh sb="2" eb="4">
      <t>シイ</t>
    </rPh>
    <phoneticPr fontId="4"/>
  </si>
  <si>
    <t>収支（参考）</t>
    <rPh sb="0" eb="2">
      <t>シュウシ</t>
    </rPh>
    <rPh sb="3" eb="5">
      <t>サンコウ</t>
    </rPh>
    <phoneticPr fontId="4"/>
  </si>
  <si>
    <t>（A１）</t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</si>
  <si>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</si>
  <si>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</si>
  <si>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人</t>
    <rPh sb="0" eb="1">
      <t>ニン</t>
    </rPh>
    <phoneticPr fontId="4"/>
  </si>
  <si>
    <t>労働力
（農業従事者）</t>
    <rPh sb="0" eb="3">
      <t>ロウドウリョク</t>
    </rPh>
    <rPh sb="5" eb="7">
      <t>ノウギョウ</t>
    </rPh>
    <rPh sb="7" eb="10">
      <t>ジュウジシャ</t>
    </rPh>
    <phoneticPr fontId="4"/>
  </si>
  <si>
    <t>（うち専従者）</t>
    <rPh sb="3" eb="6">
      <t>センジュウシャ</t>
    </rPh>
    <phoneticPr fontId="4"/>
  </si>
  <si>
    <t>合計</t>
    <rPh sb="0" eb="2">
      <t>ゴウケイ</t>
    </rPh>
    <phoneticPr fontId="4"/>
  </si>
  <si>
    <t>住所　：</t>
    <rPh sb="0" eb="2">
      <t>ジュウショ</t>
    </rPh>
    <phoneticPr fontId="4"/>
  </si>
  <si>
    <t>氏名　：　</t>
    <rPh sb="0" eb="2">
      <t>シメイ</t>
    </rPh>
    <phoneticPr fontId="4"/>
  </si>
  <si>
    <t>様式第3号</t>
    <rPh sb="0" eb="2">
      <t>ヨウシキ</t>
    </rPh>
    <rPh sb="2" eb="3">
      <t>ダイ</t>
    </rPh>
    <rPh sb="4" eb="5">
      <t>ゴウ</t>
    </rPh>
    <phoneticPr fontId="4"/>
  </si>
  <si>
    <t>経営計画書</t>
    <rPh sb="0" eb="1">
      <t>キョウ</t>
    </rPh>
    <rPh sb="1" eb="2">
      <t>エイ</t>
    </rPh>
    <rPh sb="2" eb="3">
      <t>ケイ</t>
    </rPh>
    <rPh sb="3" eb="4">
      <t>ガ</t>
    </rPh>
    <rPh sb="4" eb="5">
      <t>ショ</t>
    </rPh>
    <phoneticPr fontId="4"/>
  </si>
  <si>
    <t>販売金額(A２</t>
    <phoneticPr fontId="4"/>
  </si>
  <si>
    <t>仕入費用（B２</t>
    <rPh sb="0" eb="2">
      <t>シイ</t>
    </rPh>
    <rPh sb="2" eb="4">
      <t>ヒヨウ</t>
    </rPh>
    <phoneticPr fontId="4"/>
  </si>
  <si>
    <t>仕入費用（B３</t>
    <rPh sb="0" eb="2">
      <t>シイ</t>
    </rPh>
    <rPh sb="2" eb="4">
      <t>ヒヨウ</t>
    </rPh>
    <phoneticPr fontId="4"/>
  </si>
  <si>
    <t>販売金額(A４</t>
    <rPh sb="0" eb="2">
      <t>ハンバイ</t>
    </rPh>
    <rPh sb="2" eb="3">
      <t>キン</t>
    </rPh>
    <rPh sb="3" eb="4">
      <t>ガク</t>
    </rPh>
    <phoneticPr fontId="4"/>
  </si>
  <si>
    <t>仕入費用（B４</t>
    <rPh sb="0" eb="2">
      <t>シイ</t>
    </rPh>
    <rPh sb="2" eb="4">
      <t>ヒヨウ</t>
    </rPh>
    <phoneticPr fontId="4"/>
  </si>
  <si>
    <t>６　収支・経費計画</t>
    <rPh sb="2" eb="4">
      <t>シュウシ</t>
    </rPh>
    <rPh sb="5" eb="7">
      <t>ケイヒ</t>
    </rPh>
    <rPh sb="7" eb="9">
      <t>ケイカク</t>
    </rPh>
    <phoneticPr fontId="4"/>
  </si>
  <si>
    <t>７　機械・施設整備計画</t>
    <rPh sb="2" eb="4">
      <t>キカイ</t>
    </rPh>
    <rPh sb="5" eb="7">
      <t>シセツ</t>
    </rPh>
    <rPh sb="7" eb="9">
      <t>セイビ</t>
    </rPh>
    <rPh sb="9" eb="11">
      <t>ケイカク</t>
    </rPh>
    <phoneticPr fontId="4"/>
  </si>
  <si>
    <t>（A２計＋A３計＋A４計）</t>
    <rPh sb="11" eb="12">
      <t>ケイ</t>
    </rPh>
    <phoneticPr fontId="4"/>
  </si>
  <si>
    <t>（C２計＋C３計＋C４計）</t>
    <rPh sb="11" eb="12">
      <t>ケイ</t>
    </rPh>
    <phoneticPr fontId="4"/>
  </si>
  <si>
    <t>（B２計＋B３計＋B４計）-（C２計＋C３計＋C４計）</t>
    <rPh sb="11" eb="12">
      <t>ケイ</t>
    </rPh>
    <phoneticPr fontId="4"/>
  </si>
  <si>
    <t>経費(農業生産)</t>
    <rPh sb="0" eb="2">
      <t>ケイヒ</t>
    </rPh>
    <rPh sb="3" eb="5">
      <t>ノウギョウ</t>
    </rPh>
    <rPh sb="5" eb="7">
      <t>セイサン</t>
    </rPh>
    <phoneticPr fontId="4"/>
  </si>
  <si>
    <t>休耕等</t>
    <rPh sb="0" eb="3">
      <t>キュウコウトウ</t>
    </rPh>
    <phoneticPr fontId="4"/>
  </si>
  <si>
    <t>※</t>
    <phoneticPr fontId="4"/>
  </si>
  <si>
    <t>a</t>
    <phoneticPr fontId="4"/>
  </si>
  <si>
    <t>直売・加工/調理計</t>
    <rPh sb="0" eb="2">
      <t>チョクバイ</t>
    </rPh>
    <rPh sb="3" eb="5">
      <t>カコウ</t>
    </rPh>
    <rPh sb="6" eb="8">
      <t>チョウリ</t>
    </rPh>
    <rPh sb="8" eb="9">
      <t>ケイ</t>
    </rPh>
    <phoneticPr fontId="4"/>
  </si>
  <si>
    <t>うち外部仕入(C３</t>
    <rPh sb="2" eb="4">
      <t>ガイブ</t>
    </rPh>
    <rPh sb="4" eb="6">
      <t>シイ</t>
    </rPh>
    <phoneticPr fontId="4"/>
  </si>
  <si>
    <t>うち外部仕入(C４</t>
    <rPh sb="2" eb="4">
      <t>ガイブ</t>
    </rPh>
    <rPh sb="4" eb="6">
      <t>シイ</t>
    </rPh>
    <phoneticPr fontId="4"/>
  </si>
  <si>
    <t>kg</t>
  </si>
  <si>
    <t>　</t>
    <phoneticPr fontId="4"/>
  </si>
  <si>
    <t>経営面積
※畜舎含む</t>
    <rPh sb="0" eb="2">
      <t>ケイエイ</t>
    </rPh>
    <rPh sb="2" eb="4">
      <t>メンセキ</t>
    </rPh>
    <rPh sb="6" eb="9">
      <t>チクシャフク</t>
    </rPh>
    <phoneticPr fontId="4"/>
  </si>
  <si>
    <t>畜舎等</t>
    <rPh sb="0" eb="2">
      <t>チクシャ</t>
    </rPh>
    <rPh sb="2" eb="3">
      <t>トウ</t>
    </rPh>
    <phoneticPr fontId="4"/>
  </si>
  <si>
    <t>自らが耕作する農地等</t>
    <rPh sb="0" eb="1">
      <t>ミズカ</t>
    </rPh>
    <rPh sb="3" eb="5">
      <t>コウサク</t>
    </rPh>
    <rPh sb="7" eb="9">
      <t>ノウチ</t>
    </rPh>
    <rPh sb="9" eb="10">
      <t>トウ</t>
    </rPh>
    <phoneticPr fontId="4"/>
  </si>
  <si>
    <t>シフォンケーキ</t>
    <phoneticPr fontId="4"/>
  </si>
  <si>
    <t>卸売売上</t>
    <rPh sb="0" eb="2">
      <t>オロシウ</t>
    </rPh>
    <rPh sb="2" eb="3">
      <t>ウ</t>
    </rPh>
    <rPh sb="3" eb="4">
      <t>ア</t>
    </rPh>
    <phoneticPr fontId="4"/>
  </si>
  <si>
    <t>・交流施設における農産物・加工品・調理品提供の販売金額の合計</t>
    <rPh sb="1" eb="5">
      <t>コウリュウシセツ</t>
    </rPh>
    <rPh sb="9" eb="12">
      <t>ノウサンブツ</t>
    </rPh>
    <rPh sb="13" eb="15">
      <t>カコウ</t>
    </rPh>
    <rPh sb="15" eb="16">
      <t>ヒン</t>
    </rPh>
    <rPh sb="17" eb="22">
      <t>チョウリヒンテイキョウ</t>
    </rPh>
    <rPh sb="23" eb="25">
      <t>ハンバイ</t>
    </rPh>
    <rPh sb="25" eb="27">
      <t>キンガク</t>
    </rPh>
    <rPh sb="28" eb="30">
      <t>ゴウケイ</t>
    </rPh>
    <phoneticPr fontId="4"/>
  </si>
  <si>
    <t>シフォンケーキセット</t>
    <phoneticPr fontId="4"/>
  </si>
  <si>
    <t>ミックスかき氷</t>
    <phoneticPr fontId="4"/>
  </si>
  <si>
    <t>水道、電気、灯油代等</t>
    <rPh sb="0" eb="2">
      <t>スイドウ</t>
    </rPh>
    <phoneticPr fontId="4"/>
  </si>
  <si>
    <t>数量</t>
    <rPh sb="0" eb="2">
      <t>スウリョウ</t>
    </rPh>
    <phoneticPr fontId="4"/>
  </si>
  <si>
    <t>・生産・卸売では、kg単位で扱う</t>
    <rPh sb="1" eb="3">
      <t>セイサン</t>
    </rPh>
    <rPh sb="4" eb="6">
      <t>オロシウリ</t>
    </rPh>
    <rPh sb="11" eb="13">
      <t>タンイ</t>
    </rPh>
    <rPh sb="14" eb="15">
      <t>アツカ</t>
    </rPh>
    <phoneticPr fontId="4"/>
  </si>
  <si>
    <t>・農業書の標準収量や実績を参考に、数量を設定する</t>
    <rPh sb="1" eb="4">
      <t>ノウギョウショ</t>
    </rPh>
    <rPh sb="5" eb="9">
      <t>ヒョウジュンシュウリョウ</t>
    </rPh>
    <rPh sb="10" eb="12">
      <t>ジッセキ</t>
    </rPh>
    <rPh sb="13" eb="15">
      <t>サンコウ</t>
    </rPh>
    <rPh sb="17" eb="19">
      <t>スウリョウ</t>
    </rPh>
    <rPh sb="20" eb="22">
      <t>セッテイ</t>
    </rPh>
    <phoneticPr fontId="4"/>
  </si>
  <si>
    <t>・農業書の所得目標や営農実績などを参考に、販売単価（卸売単価）を設定する</t>
    <rPh sb="1" eb="4">
      <t>ノウギョウショ</t>
    </rPh>
    <rPh sb="5" eb="9">
      <t>ショトクモクヒョウ</t>
    </rPh>
    <rPh sb="10" eb="12">
      <t>エイノウ</t>
    </rPh>
    <rPh sb="12" eb="14">
      <t>ジッセキ</t>
    </rPh>
    <rPh sb="17" eb="19">
      <t>サンコウ</t>
    </rPh>
    <rPh sb="21" eb="25">
      <t>ハンバイタンカ</t>
    </rPh>
    <rPh sb="26" eb="28">
      <t>オロシウ</t>
    </rPh>
    <rPh sb="28" eb="30">
      <t>タンカ</t>
    </rPh>
    <rPh sb="32" eb="34">
      <t>セッテイ</t>
    </rPh>
    <phoneticPr fontId="4"/>
  </si>
  <si>
    <t>様式</t>
    <rPh sb="0" eb="2">
      <t>ヨウシキ</t>
    </rPh>
    <phoneticPr fontId="4"/>
  </si>
  <si>
    <t>・直売・加工・調理で扱う数量内訳を設定する（様式３－１、２、３を作りながら検討</t>
    <rPh sb="1" eb="3">
      <t>チョクバイ</t>
    </rPh>
    <rPh sb="4" eb="6">
      <t>カコウ</t>
    </rPh>
    <rPh sb="7" eb="9">
      <t>チョウリ</t>
    </rPh>
    <rPh sb="10" eb="11">
      <t>アツカ</t>
    </rPh>
    <rPh sb="14" eb="16">
      <t>ウチワケ</t>
    </rPh>
    <rPh sb="17" eb="19">
      <t>セッテイ</t>
    </rPh>
    <rPh sb="22" eb="24">
      <t>ヨウシキ</t>
    </rPh>
    <rPh sb="32" eb="33">
      <t>ツク</t>
    </rPh>
    <rPh sb="37" eb="39">
      <t>ケントウ</t>
    </rPh>
    <phoneticPr fontId="4"/>
  </si>
  <si>
    <t>・普通栽培：収量目標2,200kg/10a</t>
    <rPh sb="1" eb="3">
      <t>フツウ</t>
    </rPh>
    <rPh sb="3" eb="5">
      <t>サイバイ</t>
    </rPh>
    <rPh sb="6" eb="8">
      <t>シュウリョウ</t>
    </rPh>
    <rPh sb="8" eb="10">
      <t>モクヒョウ</t>
    </rPh>
    <phoneticPr fontId="4"/>
  </si>
  <si>
    <t>・露地栽培：収量目標1,000kg/10a</t>
    <rPh sb="1" eb="3">
      <t>ロジ</t>
    </rPh>
    <rPh sb="3" eb="5">
      <t>サイバイ</t>
    </rPh>
    <rPh sb="6" eb="8">
      <t>シュウリョウ</t>
    </rPh>
    <rPh sb="8" eb="10">
      <t>モクヒョウ</t>
    </rPh>
    <phoneticPr fontId="4"/>
  </si>
  <si>
    <t>鶏卵</t>
    <rPh sb="0" eb="2">
      <t>ケイラン</t>
    </rPh>
    <phoneticPr fontId="4"/>
  </si>
  <si>
    <t>キュウリ</t>
    <phoneticPr fontId="4"/>
  </si>
  <si>
    <t>レタス</t>
    <phoneticPr fontId="4"/>
  </si>
  <si>
    <t>ミニトマト</t>
    <phoneticPr fontId="4"/>
  </si>
  <si>
    <t>・ハウス夏秋栽培：収量目標6,500kg/10a</t>
    <rPh sb="4" eb="5">
      <t>ナツ</t>
    </rPh>
    <rPh sb="5" eb="6">
      <t>アキ</t>
    </rPh>
    <rPh sb="6" eb="8">
      <t>サイバイ</t>
    </rPh>
    <phoneticPr fontId="4"/>
  </si>
  <si>
    <t>・ハウス夏秋どり：収量目標13,000kg/10a</t>
    <rPh sb="4" eb="5">
      <t>ナツ</t>
    </rPh>
    <rPh sb="5" eb="6">
      <t>アキ</t>
    </rPh>
    <phoneticPr fontId="4"/>
  </si>
  <si>
    <t>シードル</t>
    <phoneticPr fontId="4"/>
  </si>
  <si>
    <t>kg</t>
    <phoneticPr fontId="4"/>
  </si>
  <si>
    <t>250g</t>
    <phoneticPr fontId="4"/>
  </si>
  <si>
    <t>10個</t>
    <rPh sb="2" eb="3">
      <t>コ</t>
    </rPh>
    <phoneticPr fontId="4"/>
  </si>
  <si>
    <t>200g</t>
    <phoneticPr fontId="4"/>
  </si>
  <si>
    <t>・採卵鶏卵：500羽×250卵/羽/年＝125,000個　L70g/個として</t>
    <rPh sb="34" eb="35">
      <t>コ</t>
    </rPh>
    <phoneticPr fontId="4"/>
  </si>
  <si>
    <t>500g球</t>
    <rPh sb="4" eb="5">
      <t>キュウ</t>
    </rPh>
    <phoneticPr fontId="6"/>
  </si>
  <si>
    <t>個</t>
    <rPh sb="0" eb="1">
      <t>コ</t>
    </rPh>
    <phoneticPr fontId="4"/>
  </si>
  <si>
    <t>本</t>
    <rPh sb="0" eb="1">
      <t>ホン</t>
    </rPh>
    <phoneticPr fontId="4"/>
  </si>
  <si>
    <t>100g3本</t>
    <rPh sb="5" eb="6">
      <t>ホン</t>
    </rPh>
    <phoneticPr fontId="6"/>
  </si>
  <si>
    <t>　※この様式は交流施設での販売を中心としているため、その他卸売は差し引きで算出している</t>
    <rPh sb="4" eb="6">
      <t>ヨウシキ</t>
    </rPh>
    <rPh sb="7" eb="9">
      <t>コウリュウ</t>
    </rPh>
    <rPh sb="9" eb="11">
      <t>シセツ</t>
    </rPh>
    <rPh sb="13" eb="15">
      <t>ハンバイ</t>
    </rPh>
    <rPh sb="16" eb="18">
      <t>チュウシン</t>
    </rPh>
    <rPh sb="28" eb="31">
      <t>タオロシウ</t>
    </rPh>
    <rPh sb="32" eb="33">
      <t>サ</t>
    </rPh>
    <rPh sb="34" eb="35">
      <t>ヒ</t>
    </rPh>
    <rPh sb="37" eb="39">
      <t>サンシュツ</t>
    </rPh>
    <phoneticPr fontId="4"/>
  </si>
  <si>
    <t>　　その他卸売りを行わない場合は、すｂて直売・加工・調理提供にて扱うこととなる</t>
    <rPh sb="4" eb="5">
      <t>タ</t>
    </rPh>
    <rPh sb="5" eb="7">
      <t>オロシウ</t>
    </rPh>
    <rPh sb="9" eb="10">
      <t>オコナ</t>
    </rPh>
    <rPh sb="13" eb="15">
      <t>バアイ</t>
    </rPh>
    <rPh sb="20" eb="22">
      <t>チョクバイ</t>
    </rPh>
    <rPh sb="23" eb="25">
      <t>カコウ</t>
    </rPh>
    <rPh sb="26" eb="28">
      <t>チョウリ</t>
    </rPh>
    <rPh sb="28" eb="30">
      <t>テイキョウ</t>
    </rPh>
    <rPh sb="32" eb="33">
      <t>アツカ</t>
    </rPh>
    <phoneticPr fontId="4"/>
  </si>
  <si>
    <t>(売上－経費)</t>
    <phoneticPr fontId="4"/>
  </si>
  <si>
    <t>販売売上</t>
    <rPh sb="0" eb="2">
      <t>ハンバイ</t>
    </rPh>
    <rPh sb="2" eb="4">
      <t>ウリアゲ</t>
    </rPh>
    <rPh sb="3" eb="4">
      <t>ア</t>
    </rPh>
    <phoneticPr fontId="4"/>
  </si>
  <si>
    <t>食</t>
    <rPh sb="0" eb="1">
      <t>ショク</t>
    </rPh>
    <phoneticPr fontId="4"/>
  </si>
  <si>
    <t>・市場出荷・他小売店などへの卸売販売金額の合計を含む</t>
    <phoneticPr fontId="4"/>
  </si>
  <si>
    <t>直売分</t>
    <rPh sb="0" eb="2">
      <t>チョクバイ</t>
    </rPh>
    <rPh sb="2" eb="3">
      <t>ブン</t>
    </rPh>
    <phoneticPr fontId="4"/>
  </si>
  <si>
    <t>加工/調理分</t>
    <rPh sb="0" eb="2">
      <t>カコウ</t>
    </rPh>
    <rPh sb="3" eb="5">
      <t>チョウリ</t>
    </rPh>
    <rPh sb="5" eb="6">
      <t>ブン</t>
    </rPh>
    <phoneticPr fontId="4"/>
  </si>
  <si>
    <t>その他卸売分</t>
    <rPh sb="2" eb="3">
      <t>タ</t>
    </rPh>
    <rPh sb="3" eb="5">
      <t>オロシウ</t>
    </rPh>
    <rPh sb="5" eb="6">
      <t>ブン</t>
    </rPh>
    <phoneticPr fontId="4"/>
  </si>
  <si>
    <t>数量</t>
    <phoneticPr fontId="4"/>
  </si>
  <si>
    <t>仕入</t>
    <rPh sb="0" eb="2">
      <t>シイレ</t>
    </rPh>
    <phoneticPr fontId="4"/>
  </si>
  <si>
    <t>販売計画</t>
    <rPh sb="0" eb="2">
      <t>ハンバイ</t>
    </rPh>
    <rPh sb="2" eb="4">
      <t>ケイカク</t>
    </rPh>
    <phoneticPr fontId="4"/>
  </si>
  <si>
    <t>仕入</t>
    <rPh sb="0" eb="2">
      <t>シイ</t>
    </rPh>
    <phoneticPr fontId="4"/>
  </si>
  <si>
    <t>販売計画</t>
    <rPh sb="0" eb="4">
      <t>ハンバイケイカク</t>
    </rPh>
    <phoneticPr fontId="4"/>
  </si>
  <si>
    <t>うち外部仕入(C２</t>
    <rPh sb="2" eb="4">
      <t>ガイブ</t>
    </rPh>
    <rPh sb="4" eb="6">
      <t>シイ</t>
    </rPh>
    <phoneticPr fontId="4"/>
  </si>
  <si>
    <t>水田</t>
    <rPh sb="0" eb="1">
      <t>ミズ</t>
    </rPh>
    <rPh sb="1" eb="2">
      <t>タ</t>
    </rPh>
    <phoneticPr fontId="4"/>
  </si>
  <si>
    <t>ミニトマト（ハウス夏秋</t>
    <rPh sb="9" eb="11">
      <t>ナツアキ</t>
    </rPh>
    <phoneticPr fontId="4"/>
  </si>
  <si>
    <t>キュウリ（ハウス夏秋</t>
    <rPh sb="8" eb="10">
      <t>ナツアキ</t>
    </rPh>
    <phoneticPr fontId="4"/>
  </si>
  <si>
    <t>イチゴ（露地</t>
    <rPh sb="4" eb="6">
      <t>ロジ</t>
    </rPh>
    <phoneticPr fontId="4"/>
  </si>
  <si>
    <t>リンゴ（普通</t>
    <rPh sb="4" eb="6">
      <t>フツウ</t>
    </rPh>
    <phoneticPr fontId="4"/>
  </si>
  <si>
    <t>採卵鶏卵（平飼</t>
    <rPh sb="0" eb="2">
      <t>サイラン</t>
    </rPh>
    <rPh sb="2" eb="4">
      <t>ケイラン</t>
    </rPh>
    <rPh sb="5" eb="6">
      <t>ヒラ</t>
    </rPh>
    <rPh sb="6" eb="7">
      <t>カ</t>
    </rPh>
    <phoneticPr fontId="4"/>
  </si>
  <si>
    <r>
      <t>生産・卸売販売計画　</t>
    </r>
    <r>
      <rPr>
        <sz val="10"/>
        <color theme="1"/>
        <rFont val="BIZ UDPゴシック"/>
        <family val="3"/>
        <charset val="128"/>
      </rPr>
      <t>※生産面積(a)及び数量（kg）</t>
    </r>
    <rPh sb="0" eb="2">
      <t>セイサン</t>
    </rPh>
    <rPh sb="3" eb="5">
      <t>オロシウリ</t>
    </rPh>
    <rPh sb="5" eb="7">
      <t>ハンバイ</t>
    </rPh>
    <rPh sb="7" eb="9">
      <t>ケイカク</t>
    </rPh>
    <rPh sb="18" eb="19">
      <t>オヨ</t>
    </rPh>
    <phoneticPr fontId="4"/>
  </si>
  <si>
    <r>
      <t>数量の内訳　</t>
    </r>
    <r>
      <rPr>
        <sz val="10"/>
        <color theme="1"/>
        <rFont val="BIZ UDPゴシック"/>
        <family val="3"/>
        <charset val="128"/>
      </rPr>
      <t>※３～５では販売単位（規格）にあわせて再計算</t>
    </r>
    <rPh sb="0" eb="2">
      <t>スウリョウ</t>
    </rPh>
    <rPh sb="3" eb="5">
      <t>ウチワケ</t>
    </rPh>
    <rPh sb="12" eb="14">
      <t>ハンバイ</t>
    </rPh>
    <rPh sb="14" eb="16">
      <t>タンイ</t>
    </rPh>
    <rPh sb="17" eb="19">
      <t>キカク</t>
    </rPh>
    <rPh sb="25" eb="28">
      <t>サイケイサン</t>
    </rPh>
    <phoneticPr fontId="4"/>
  </si>
  <si>
    <t>・65kg/250g＝260パック</t>
    <phoneticPr fontId="4"/>
  </si>
  <si>
    <t>・500kg/200g＝2500パック</t>
    <phoneticPr fontId="4"/>
  </si>
  <si>
    <t>・1150kg/100g×3本＝3833パック</t>
    <rPh sb="14" eb="15">
      <t>ホン</t>
    </rPh>
    <phoneticPr fontId="4"/>
  </si>
  <si>
    <t>・kg単位（350g程度３個入り）として販売。シードル加工の残り</t>
    <rPh sb="3" eb="5">
      <t>タンイ</t>
    </rPh>
    <rPh sb="10" eb="12">
      <t>テイド</t>
    </rPh>
    <rPh sb="13" eb="14">
      <t>コ</t>
    </rPh>
    <rPh sb="14" eb="15">
      <t>イ</t>
    </rPh>
    <rPh sb="20" eb="22">
      <t>ハンバイ</t>
    </rPh>
    <rPh sb="27" eb="29">
      <t>カコウ</t>
    </rPh>
    <rPh sb="30" eb="31">
      <t>ノコ</t>
    </rPh>
    <phoneticPr fontId="6"/>
  </si>
  <si>
    <t>・20kg/500g球＝40球　※サラダ調理提供の残り　※市内から仕入れ</t>
    <rPh sb="10" eb="11">
      <t>キュウ</t>
    </rPh>
    <rPh sb="14" eb="15">
      <t>キュウ</t>
    </rPh>
    <rPh sb="20" eb="24">
      <t>チョウリテイキョウ</t>
    </rPh>
    <rPh sb="25" eb="26">
      <t>ノコ</t>
    </rPh>
    <phoneticPr fontId="6"/>
  </si>
  <si>
    <t>シフォンケーキ（外部への卸売分）</t>
    <rPh sb="8" eb="10">
      <t>ガイブ</t>
    </rPh>
    <rPh sb="12" eb="14">
      <t>オロシウ</t>
    </rPh>
    <rPh sb="14" eb="15">
      <t>ブン</t>
    </rPh>
    <phoneticPr fontId="4"/>
  </si>
  <si>
    <t>シードル（外部への卸売分）</t>
    <rPh sb="5" eb="7">
      <t>ガイブ</t>
    </rPh>
    <rPh sb="9" eb="11">
      <t>オロシウ</t>
    </rPh>
    <rPh sb="11" eb="12">
      <t>ブン</t>
    </rPh>
    <phoneticPr fontId="4"/>
  </si>
  <si>
    <t>・鶏卵の加工調理分2100kgのうち、210g×4000個＝840kgを使用</t>
    <rPh sb="1" eb="3">
      <t>ケイラン</t>
    </rPh>
    <rPh sb="4" eb="8">
      <t>カコウチョウリ</t>
    </rPh>
    <rPh sb="8" eb="9">
      <t>ブン</t>
    </rPh>
    <rPh sb="28" eb="29">
      <t>コ</t>
    </rPh>
    <rPh sb="36" eb="38">
      <t>シヨウ</t>
    </rPh>
    <phoneticPr fontId="4"/>
  </si>
  <si>
    <t>・リンゴの加工調理分12750kgのうち、1500g×4500本＝6750kgを使用</t>
    <rPh sb="5" eb="10">
      <t>カコウチョウリブン</t>
    </rPh>
    <rPh sb="31" eb="32">
      <t>ホン</t>
    </rPh>
    <rPh sb="40" eb="42">
      <t>シヨウ</t>
    </rPh>
    <phoneticPr fontId="4"/>
  </si>
  <si>
    <t>・鶏卵の加工調理分2100kgのうち、210g×3000個＝630kgを使用</t>
    <rPh sb="36" eb="38">
      <t>シヨウ</t>
    </rPh>
    <phoneticPr fontId="4"/>
  </si>
  <si>
    <t>・リンゴの加工調理分12750kgのうち、1500g×4000本＝6000kgを使用</t>
    <rPh sb="5" eb="10">
      <t>カコウチョウリブン</t>
    </rPh>
    <rPh sb="31" eb="32">
      <t>ホン</t>
    </rPh>
    <rPh sb="40" eb="42">
      <t>シヨウ</t>
    </rPh>
    <phoneticPr fontId="4"/>
  </si>
  <si>
    <t>・鶏卵の加工調理分2100kgのうち、210g×3000食＝630kgを使用</t>
    <rPh sb="1" eb="3">
      <t>ケイラン</t>
    </rPh>
    <rPh sb="4" eb="8">
      <t>カコウチョウリ</t>
    </rPh>
    <rPh sb="8" eb="9">
      <t>ブン</t>
    </rPh>
    <rPh sb="28" eb="29">
      <t>ショク</t>
    </rPh>
    <rPh sb="36" eb="38">
      <t>シヨウ</t>
    </rPh>
    <phoneticPr fontId="4"/>
  </si>
  <si>
    <t>・イチゴの加工調理分35kg、35g×1000食＝35kgを使用</t>
    <rPh sb="5" eb="7">
      <t>カコウ</t>
    </rPh>
    <rPh sb="7" eb="9">
      <t>チョウリ</t>
    </rPh>
    <rPh sb="9" eb="10">
      <t>ブン</t>
    </rPh>
    <rPh sb="23" eb="24">
      <t>ショク</t>
    </rPh>
    <rPh sb="30" eb="32">
      <t>シヨウ</t>
    </rPh>
    <phoneticPr fontId="4"/>
  </si>
  <si>
    <t>・5000kg/700g≒7143パック　（70g/個として）</t>
    <rPh sb="26" eb="27">
      <t>コ</t>
    </rPh>
    <phoneticPr fontId="4"/>
  </si>
  <si>
    <t>この経営計画の概要　※事例のため、極端な組み合わせとなってます
・小規模平飼い養鶏＋果樹＋果菜類
・卵　　　 →直売・加工・調理、直売（卵）・加工（シフォンケーキ）は外部にも販売
・リンゴ　→加工メインに残りを直売、加工（シードル）は外部でも販売
・軽食の調理提供（シフォンケーキのサラダ・コーヒーセット、かき氷など）　
　　※野菜は調理提供分以外は直売する（レタスは仕入れ）
　　※卸売のほとんどを直売・加工・調理とすることで、売上は3.4倍</t>
    <rPh sb="2" eb="6">
      <t>ケイエイケイカク</t>
    </rPh>
    <rPh sb="7" eb="9">
      <t>ガイヨウ</t>
    </rPh>
    <rPh sb="11" eb="13">
      <t>ジレイ</t>
    </rPh>
    <rPh sb="17" eb="19">
      <t>キョクタン</t>
    </rPh>
    <rPh sb="20" eb="21">
      <t>ク</t>
    </rPh>
    <rPh sb="22" eb="23">
      <t>ア</t>
    </rPh>
    <rPh sb="33" eb="36">
      <t>ショウキボ</t>
    </rPh>
    <rPh sb="36" eb="37">
      <t>ヒラ</t>
    </rPh>
    <rPh sb="37" eb="38">
      <t>カ</t>
    </rPh>
    <rPh sb="39" eb="41">
      <t>ヨウケイ</t>
    </rPh>
    <rPh sb="42" eb="44">
      <t>カジュ</t>
    </rPh>
    <rPh sb="45" eb="48">
      <t>カサイルイ</t>
    </rPh>
    <rPh sb="56" eb="58">
      <t>チョクバイ</t>
    </rPh>
    <rPh sb="65" eb="67">
      <t>チョクバイ</t>
    </rPh>
    <rPh sb="68" eb="69">
      <t>タマゴ</t>
    </rPh>
    <rPh sb="71" eb="73">
      <t>カコウ</t>
    </rPh>
    <rPh sb="83" eb="85">
      <t>ガイブ</t>
    </rPh>
    <rPh sb="87" eb="89">
      <t>ハンバイ</t>
    </rPh>
    <rPh sb="102" eb="103">
      <t>ノコ</t>
    </rPh>
    <rPh sb="105" eb="107">
      <t>チョクバイ</t>
    </rPh>
    <rPh sb="117" eb="119">
      <t>ガイブ</t>
    </rPh>
    <rPh sb="121" eb="123">
      <t>ハンバイ</t>
    </rPh>
    <rPh sb="125" eb="127">
      <t>ケイショク</t>
    </rPh>
    <rPh sb="128" eb="132">
      <t>チョウリテイキョウ</t>
    </rPh>
    <rPh sb="155" eb="156">
      <t>ゴオリ</t>
    </rPh>
    <rPh sb="164" eb="166">
      <t>ヤサイ</t>
    </rPh>
    <rPh sb="167" eb="171">
      <t>チョウリテイキョウ</t>
    </rPh>
    <rPh sb="171" eb="172">
      <t>ブン</t>
    </rPh>
    <rPh sb="172" eb="174">
      <t>イガイ</t>
    </rPh>
    <rPh sb="175" eb="177">
      <t>チョクバイ</t>
    </rPh>
    <rPh sb="184" eb="186">
      <t>シイ</t>
    </rPh>
    <rPh sb="192" eb="194">
      <t>オロシウ</t>
    </rPh>
    <rPh sb="200" eb="202">
      <t>チョクバイ</t>
    </rPh>
    <rPh sb="203" eb="205">
      <t>カコウ</t>
    </rPh>
    <rPh sb="206" eb="208">
      <t>チョウリ</t>
    </rPh>
    <rPh sb="215" eb="217">
      <t>ウリアゲ</t>
    </rPh>
    <rPh sb="221" eb="222">
      <t>バイ</t>
    </rPh>
    <phoneticPr fontId="4"/>
  </si>
  <si>
    <r>
      <t>３　直接販売計画　</t>
    </r>
    <r>
      <rPr>
        <sz val="10"/>
        <color theme="1"/>
        <rFont val="BIZ UDPゴシック"/>
        <family val="3"/>
        <charset val="128"/>
      </rPr>
      <t>※様式３-１を作成・参照して入力。　</t>
    </r>
    <r>
      <rPr>
        <sz val="10"/>
        <color rgb="FFFF0000"/>
        <rFont val="BIZ UDPゴシック"/>
        <family val="3"/>
        <charset val="128"/>
      </rPr>
      <t>記載例では、薄灰色部分も様式３－１からリンクさせている</t>
    </r>
    <rPh sb="2" eb="4">
      <t>チョクセツ</t>
    </rPh>
    <rPh sb="4" eb="6">
      <t>ハンバイ</t>
    </rPh>
    <rPh sb="6" eb="8">
      <t>ケイカク</t>
    </rPh>
    <rPh sb="10" eb="12">
      <t>ヨウシキ</t>
    </rPh>
    <rPh sb="16" eb="18">
      <t>サクセイ</t>
    </rPh>
    <rPh sb="19" eb="21">
      <t>サンショウ</t>
    </rPh>
    <rPh sb="23" eb="25">
      <t>ニュウリョク</t>
    </rPh>
    <rPh sb="27" eb="30">
      <t>キサイレイ</t>
    </rPh>
    <rPh sb="33" eb="36">
      <t>ウスハイイロ</t>
    </rPh>
    <rPh sb="36" eb="38">
      <t>ブブン</t>
    </rPh>
    <rPh sb="39" eb="41">
      <t>ヨウシキ</t>
    </rPh>
    <phoneticPr fontId="4"/>
  </si>
  <si>
    <r>
      <t>５　調理品 提供販売計画　</t>
    </r>
    <r>
      <rPr>
        <sz val="10"/>
        <color theme="1"/>
        <rFont val="BIZ UDPゴシック"/>
        <family val="3"/>
        <charset val="128"/>
      </rPr>
      <t>※様式３-３を作成・参照して入力</t>
    </r>
    <phoneticPr fontId="4"/>
  </si>
  <si>
    <r>
      <t>２　生産・卸売販売計画　</t>
    </r>
    <r>
      <rPr>
        <sz val="10"/>
        <color theme="1"/>
        <rFont val="BIZ UDPゴシック"/>
        <family val="3"/>
        <charset val="128"/>
      </rPr>
      <t>※圃場利用計画図参照。「うち加工/調理」には外部への加工品卸売販売分の使用量が含まれる</t>
    </r>
    <rPh sb="2" eb="4">
      <t>セイサン</t>
    </rPh>
    <rPh sb="5" eb="7">
      <t>オロシウリ</t>
    </rPh>
    <rPh sb="7" eb="9">
      <t>ハンバイ</t>
    </rPh>
    <rPh sb="9" eb="11">
      <t>ケイカク</t>
    </rPh>
    <rPh sb="13" eb="20">
      <t>ホジョウリヨウケイカクズ</t>
    </rPh>
    <rPh sb="20" eb="22">
      <t>サンショウ</t>
    </rPh>
    <rPh sb="26" eb="28">
      <t>カコウ</t>
    </rPh>
    <rPh sb="29" eb="31">
      <t>チョウリ</t>
    </rPh>
    <rPh sb="34" eb="36">
      <t>ガイブ</t>
    </rPh>
    <rPh sb="38" eb="40">
      <t>カコウ</t>
    </rPh>
    <rPh sb="40" eb="41">
      <t>ヒン</t>
    </rPh>
    <rPh sb="41" eb="43">
      <t>オロシウ</t>
    </rPh>
    <rPh sb="43" eb="45">
      <t>ハンバイ</t>
    </rPh>
    <rPh sb="45" eb="46">
      <t>ブン</t>
    </rPh>
    <rPh sb="47" eb="50">
      <t>シヨウリョウ</t>
    </rPh>
    <rPh sb="51" eb="52">
      <t>フク</t>
    </rPh>
    <phoneticPr fontId="4"/>
  </si>
  <si>
    <r>
      <t>４　加工品 製造・加工 販売計画　</t>
    </r>
    <r>
      <rPr>
        <sz val="10"/>
        <color theme="1"/>
        <rFont val="BIZ UDPゴシック"/>
        <family val="3"/>
        <charset val="128"/>
      </rPr>
      <t>※様式３-２参照を作成・参照して入力。</t>
    </r>
    <r>
      <rPr>
        <u/>
        <sz val="10"/>
        <color theme="1"/>
        <rFont val="BIZ UDPゴシック"/>
        <family val="3"/>
        <charset val="128"/>
      </rPr>
      <t>外部への加工品卸売販売分を含む</t>
    </r>
    <rPh sb="2" eb="4">
      <t>カコウ</t>
    </rPh>
    <rPh sb="4" eb="5">
      <t>ヒン</t>
    </rPh>
    <rPh sb="6" eb="8">
      <t>セイゾウ</t>
    </rPh>
    <rPh sb="9" eb="11">
      <t>カコウ</t>
    </rPh>
    <rPh sb="12" eb="14">
      <t>ハンバイ</t>
    </rPh>
    <rPh sb="13" eb="15">
      <t>ケイカク</t>
    </rPh>
    <phoneticPr fontId="4"/>
  </si>
  <si>
    <r>
      <t>２　生産・卸売販売計画　</t>
    </r>
    <r>
      <rPr>
        <sz val="10"/>
        <rFont val="BIZ UDPゴシック"/>
        <family val="3"/>
        <charset val="128"/>
      </rPr>
      <t>※圃場利用計画図参照。「うち加工/調理」には外部への加工品卸売販売分の使用量が含まれる</t>
    </r>
    <rPh sb="2" eb="4">
      <t>セイサン</t>
    </rPh>
    <rPh sb="5" eb="7">
      <t>オロシウリ</t>
    </rPh>
    <rPh sb="7" eb="9">
      <t>ハンバイ</t>
    </rPh>
    <rPh sb="9" eb="11">
      <t>ケイカク</t>
    </rPh>
    <rPh sb="13" eb="20">
      <t>ホジョウリヨウケイカクズ</t>
    </rPh>
    <rPh sb="20" eb="22">
      <t>サンショウ</t>
    </rPh>
    <rPh sb="26" eb="28">
      <t>カコウ</t>
    </rPh>
    <rPh sb="29" eb="31">
      <t>チョウリ</t>
    </rPh>
    <rPh sb="34" eb="36">
      <t>ガイブ</t>
    </rPh>
    <rPh sb="38" eb="40">
      <t>カコウ</t>
    </rPh>
    <rPh sb="40" eb="41">
      <t>ヒン</t>
    </rPh>
    <rPh sb="41" eb="43">
      <t>オロシウ</t>
    </rPh>
    <rPh sb="43" eb="45">
      <t>ハンバイ</t>
    </rPh>
    <rPh sb="45" eb="46">
      <t>ブン</t>
    </rPh>
    <rPh sb="47" eb="50">
      <t>シヨウリョウ</t>
    </rPh>
    <rPh sb="51" eb="52">
      <t>フク</t>
    </rPh>
    <phoneticPr fontId="4"/>
  </si>
  <si>
    <r>
      <t>生産・卸売販売計画　</t>
    </r>
    <r>
      <rPr>
        <sz val="10"/>
        <rFont val="BIZ UDPゴシック"/>
        <family val="3"/>
        <charset val="128"/>
      </rPr>
      <t>※生産面積(a)及び数量（kg）</t>
    </r>
    <rPh sb="0" eb="2">
      <t>セイサン</t>
    </rPh>
    <rPh sb="3" eb="5">
      <t>オロシウリ</t>
    </rPh>
    <rPh sb="5" eb="7">
      <t>ハンバイ</t>
    </rPh>
    <rPh sb="7" eb="9">
      <t>ケイカク</t>
    </rPh>
    <rPh sb="18" eb="19">
      <t>オヨ</t>
    </rPh>
    <phoneticPr fontId="4"/>
  </si>
  <si>
    <r>
      <t>数量の内訳　</t>
    </r>
    <r>
      <rPr>
        <sz val="10"/>
        <rFont val="BIZ UDPゴシック"/>
        <family val="3"/>
        <charset val="128"/>
      </rPr>
      <t>※３～５では販売単位（規格）にあわせて再計算</t>
    </r>
    <rPh sb="0" eb="2">
      <t>スウリョウ</t>
    </rPh>
    <rPh sb="3" eb="5">
      <t>ウチワケ</t>
    </rPh>
    <rPh sb="12" eb="14">
      <t>ハンバイ</t>
    </rPh>
    <rPh sb="14" eb="16">
      <t>タンイ</t>
    </rPh>
    <rPh sb="17" eb="19">
      <t>キカク</t>
    </rPh>
    <rPh sb="25" eb="28">
      <t>サイケイサン</t>
    </rPh>
    <phoneticPr fontId="4"/>
  </si>
  <si>
    <r>
      <t>３　直接販売計画　</t>
    </r>
    <r>
      <rPr>
        <sz val="10"/>
        <rFont val="BIZ UDPゴシック"/>
        <family val="3"/>
        <charset val="128"/>
      </rPr>
      <t>※様式３-１を作成・参照して入力。　</t>
    </r>
    <rPh sb="2" eb="4">
      <t>チョクセツ</t>
    </rPh>
    <rPh sb="4" eb="6">
      <t>ハンバイ</t>
    </rPh>
    <rPh sb="6" eb="8">
      <t>ケイカク</t>
    </rPh>
    <rPh sb="10" eb="12">
      <t>ヨウシキ</t>
    </rPh>
    <rPh sb="16" eb="18">
      <t>サクセイ</t>
    </rPh>
    <rPh sb="19" eb="21">
      <t>サンショウ</t>
    </rPh>
    <rPh sb="23" eb="25">
      <t>ニュウリョク</t>
    </rPh>
    <phoneticPr fontId="4"/>
  </si>
  <si>
    <r>
      <t>４　加工品 製造・加工 販売計画　</t>
    </r>
    <r>
      <rPr>
        <sz val="10"/>
        <rFont val="BIZ UDPゴシック"/>
        <family val="3"/>
        <charset val="128"/>
      </rPr>
      <t>※様式３-２参照を作成・参照して入力。</t>
    </r>
    <r>
      <rPr>
        <u/>
        <sz val="10"/>
        <rFont val="BIZ UDPゴシック"/>
        <family val="3"/>
        <charset val="128"/>
      </rPr>
      <t>外部への加工品卸売販売分を含む</t>
    </r>
    <rPh sb="2" eb="4">
      <t>カコウ</t>
    </rPh>
    <rPh sb="4" eb="5">
      <t>ヒン</t>
    </rPh>
    <rPh sb="6" eb="8">
      <t>セイゾウ</t>
    </rPh>
    <rPh sb="9" eb="11">
      <t>カコウ</t>
    </rPh>
    <rPh sb="12" eb="14">
      <t>ハンバイ</t>
    </rPh>
    <rPh sb="13" eb="15">
      <t>ケイカク</t>
    </rPh>
    <phoneticPr fontId="4"/>
  </si>
  <si>
    <r>
      <t>５　調理品 提供販売計画　</t>
    </r>
    <r>
      <rPr>
        <sz val="10"/>
        <rFont val="BIZ UDPゴシック"/>
        <family val="3"/>
        <charset val="128"/>
      </rPr>
      <t>※様式３-３を作成・参照して入力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</si>
</sst>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#,##0.0;[Red]\-#,##0.0"/>
    <numFmt numFmtId="180" formatCode="\(General\)"/>
  </numFmts>
  <fonts count="31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BIZ UDPゴシック"/>
      <family val="3"/>
      <charset val="128"/>
    </font>
    <font>
      <sz val="10"/>
      <color theme="1"/>
      <name val="BIZ UDPゴシック"/>
      <family val="3"/>
      <charset val="128"/>
    </font>
    <font>
      <sz val="12"/>
      <color rgb="FFC00000"/>
      <name val="BIZ UDPゴシック"/>
      <family val="3"/>
      <charset val="128"/>
    </font>
    <font>
      <b/>
      <sz val="11"/>
      <color theme="1"/>
      <name val="BIZ UDPゴシック"/>
      <family val="3"/>
      <charset val="128"/>
    </font>
    <font>
      <sz val="12"/>
      <color rgb="FF0070C0"/>
      <name val="BIZ UDPゴシック"/>
      <family val="3"/>
      <charset val="128"/>
    </font>
    <font>
      <sz val="11"/>
      <color rgb="FF0070C0"/>
      <name val="BIZ UDPゴシック"/>
      <family val="3"/>
      <charset val="128"/>
    </font>
    <font>
      <sz val="11"/>
      <name val="BIZ UDPゴシック"/>
      <family val="3"/>
      <charset val="128"/>
    </font>
    <font>
      <sz val="9"/>
      <name val="BIZ UDPゴシック"/>
      <family val="3"/>
      <charset val="128"/>
    </font>
    <font>
      <sz val="9"/>
      <color theme="1"/>
      <name val="BIZ UDPゴシック"/>
      <family val="3"/>
      <charset val="128"/>
    </font>
    <font>
      <sz val="11"/>
      <color rgb="FFFF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9"/>
      <color rgb="FFFF0000"/>
      <name val="BIZ UDPゴシック"/>
      <family val="3"/>
      <charset val="128"/>
    </font>
    <font>
      <b/>
      <u/>
      <sz val="14"/>
      <color theme="1"/>
      <name val="BIZ UDPゴシック"/>
      <family val="3"/>
      <charset val="128"/>
    </font>
    <font>
      <sz val="10"/>
      <name val="BIZ UDPゴシック"/>
      <family val="3"/>
      <charset val="128"/>
    </font>
    <font>
      <u/>
      <sz val="11"/>
      <color theme="1"/>
      <name val="BIZ UDPゴシック"/>
      <family val="3"/>
      <charset val="128"/>
    </font>
    <font>
      <sz val="10"/>
      <color rgb="FFFF0000"/>
      <name val="BIZ UDPゴシック"/>
      <family val="3"/>
      <charset val="128"/>
    </font>
    <font>
      <sz val="7"/>
      <color rgb="FFFF0000"/>
      <name val="BIZ UDPゴシック"/>
      <family val="3"/>
      <charset val="128"/>
    </font>
    <font>
      <sz val="11"/>
      <color rgb="FFFF0000"/>
      <name val="ＭＳ Ｐゴシック"/>
      <family val="3"/>
      <charset val="128"/>
    </font>
    <font>
      <u/>
      <sz val="10"/>
      <color theme="1"/>
      <name val="BIZ UDPゴシック"/>
      <family val="3"/>
      <charset val="128"/>
    </font>
    <font>
      <b/>
      <u/>
      <sz val="14"/>
      <name val="BIZ UDPゴシック"/>
      <family val="3"/>
      <charset val="128"/>
    </font>
    <font>
      <u/>
      <sz val="11"/>
      <name val="BIZ UDPゴシック"/>
      <family val="3"/>
      <charset val="128"/>
    </font>
    <font>
      <b/>
      <sz val="11"/>
      <name val="BIZ UDPゴシック"/>
      <family val="3"/>
      <charset val="128"/>
    </font>
    <font>
      <sz val="7"/>
      <name val="BIZ UDPゴシック"/>
      <family val="3"/>
      <charset val="128"/>
    </font>
    <font>
      <u/>
      <sz val="10"/>
      <name val="BIZ UDPゴシック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1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dashed">
        <color indexed="64"/>
      </right>
      <top style="double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uble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uble">
        <color indexed="64"/>
      </top>
      <bottom style="dashed">
        <color indexed="64"/>
      </bottom>
      <diagonal/>
    </border>
    <border>
      <left style="thin">
        <color indexed="64"/>
      </left>
      <right/>
      <top style="double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dotted">
        <color indexed="64"/>
      </bottom>
      <diagonal/>
    </border>
    <border>
      <left style="dotted">
        <color indexed="64"/>
      </left>
      <right style="double">
        <color indexed="64"/>
      </right>
      <top style="double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 style="dotted">
        <color indexed="64"/>
      </bottom>
      <diagonal/>
    </border>
    <border>
      <left/>
      <right/>
      <top style="dashed">
        <color indexed="64"/>
      </top>
      <bottom style="dotted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 style="dashed">
        <color indexed="64"/>
      </top>
      <bottom style="double">
        <color indexed="64"/>
      </bottom>
      <diagonal/>
    </border>
    <border>
      <left/>
      <right/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dashed">
        <color indexed="64"/>
      </left>
      <right/>
      <top style="double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11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2" fillId="0" borderId="0">
      <alignment vertical="center"/>
    </xf>
    <xf numFmtId="9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</cellStyleXfs>
  <cellXfs count="721">
    <xf numFmtId="0" fontId="0" fillId="0" borderId="0" xfId="0">
      <alignment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7" fillId="0" borderId="2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0" xfId="0" applyFont="1" applyFill="1" applyBorder="1">
      <alignment vertical="center"/>
    </xf>
    <xf numFmtId="38" fontId="7" fillId="0" borderId="0" xfId="0" applyNumberFormat="1" applyFont="1" applyFill="1" applyBorder="1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0" fontId="7" fillId="0" borderId="51" xfId="0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38" fontId="7" fillId="4" borderId="39" xfId="1" applyFont="1" applyFill="1" applyBorder="1">
      <alignment vertical="center"/>
    </xf>
    <xf numFmtId="38" fontId="7" fillId="0" borderId="38" xfId="1" applyFont="1" applyBorder="1">
      <alignment vertical="center"/>
    </xf>
    <xf numFmtId="0" fontId="7" fillId="0" borderId="52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38" fontId="7" fillId="0" borderId="14" xfId="1" applyFont="1" applyBorder="1" applyAlignment="1">
      <alignment horizontal="right" vertical="center"/>
    </xf>
    <xf numFmtId="38" fontId="7" fillId="0" borderId="9" xfId="1" applyFont="1" applyFill="1" applyBorder="1">
      <alignment vertical="center"/>
    </xf>
    <xf numFmtId="38" fontId="7" fillId="0" borderId="9" xfId="1" applyFont="1" applyBorder="1" applyAlignment="1">
      <alignment horizontal="right" vertical="center"/>
    </xf>
    <xf numFmtId="38" fontId="7" fillId="4" borderId="9" xfId="1" applyFont="1" applyFill="1" applyBorder="1">
      <alignment vertical="center"/>
    </xf>
    <xf numFmtId="38" fontId="7" fillId="0" borderId="14" xfId="1" applyFont="1" applyBorder="1">
      <alignment vertical="center"/>
    </xf>
    <xf numFmtId="38" fontId="7" fillId="0" borderId="40" xfId="1" applyFont="1" applyBorder="1" applyAlignment="1">
      <alignment horizontal="right" vertical="center"/>
    </xf>
    <xf numFmtId="38" fontId="7" fillId="0" borderId="9" xfId="1" applyFont="1" applyFill="1" applyBorder="1" applyAlignment="1">
      <alignment horizontal="right" vertical="center"/>
    </xf>
    <xf numFmtId="38" fontId="7" fillId="0" borderId="23" xfId="1" applyFont="1" applyBorder="1" applyAlignment="1">
      <alignment horizontal="right" vertical="center"/>
    </xf>
    <xf numFmtId="0" fontId="16" fillId="0" borderId="0" xfId="0" applyFont="1">
      <alignment vertical="center"/>
    </xf>
    <xf numFmtId="38" fontId="7" fillId="0" borderId="40" xfId="1" applyFont="1" applyBorder="1">
      <alignment vertical="center"/>
    </xf>
    <xf numFmtId="38" fontId="7" fillId="0" borderId="38" xfId="1" applyFont="1" applyBorder="1" applyAlignment="1">
      <alignment horizontal="right" vertical="center"/>
    </xf>
    <xf numFmtId="0" fontId="7" fillId="0" borderId="53" xfId="0" applyFont="1" applyBorder="1" applyAlignment="1">
      <alignment horizontal="center" vertical="center"/>
    </xf>
    <xf numFmtId="38" fontId="7" fillId="0" borderId="10" xfId="1" applyFont="1" applyBorder="1" applyAlignment="1">
      <alignment horizontal="right" vertical="center"/>
    </xf>
    <xf numFmtId="38" fontId="7" fillId="0" borderId="11" xfId="1" applyFont="1" applyBorder="1" applyAlignment="1">
      <alignment horizontal="center" vertical="center"/>
    </xf>
    <xf numFmtId="38" fontId="7" fillId="0" borderId="10" xfId="1" applyFont="1" applyBorder="1">
      <alignment vertical="center"/>
    </xf>
    <xf numFmtId="38" fontId="7" fillId="0" borderId="11" xfId="1" applyFont="1" applyBorder="1" applyAlignment="1">
      <alignment horizontal="right" vertical="center"/>
    </xf>
    <xf numFmtId="0" fontId="17" fillId="0" borderId="0" xfId="0" applyFont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38" fontId="7" fillId="0" borderId="9" xfId="1" applyFont="1" applyBorder="1">
      <alignment vertical="center"/>
    </xf>
    <xf numFmtId="38" fontId="8" fillId="0" borderId="4" xfId="1" applyFont="1" applyBorder="1" applyAlignment="1">
      <alignment vertical="center" shrinkToFit="1"/>
    </xf>
    <xf numFmtId="0" fontId="7" fillId="0" borderId="55" xfId="0" applyFont="1" applyBorder="1" applyAlignment="1">
      <alignment horizontal="center" vertical="center"/>
    </xf>
    <xf numFmtId="0" fontId="7" fillId="0" borderId="34" xfId="0" applyFont="1" applyBorder="1">
      <alignment vertical="center"/>
    </xf>
    <xf numFmtId="38" fontId="7" fillId="0" borderId="11" xfId="1" applyFont="1" applyBorder="1">
      <alignment vertical="center"/>
    </xf>
    <xf numFmtId="38" fontId="7" fillId="0" borderId="0" xfId="1" applyFont="1">
      <alignment vertical="center"/>
    </xf>
    <xf numFmtId="38" fontId="7" fillId="0" borderId="0" xfId="1" applyFont="1" applyAlignment="1">
      <alignment horizontal="right" vertical="center"/>
    </xf>
    <xf numFmtId="38" fontId="7" fillId="4" borderId="46" xfId="1" applyFont="1" applyFill="1" applyBorder="1">
      <alignment vertical="center"/>
    </xf>
    <xf numFmtId="38" fontId="7" fillId="0" borderId="15" xfId="1" applyFont="1" applyBorder="1">
      <alignment vertical="center"/>
    </xf>
    <xf numFmtId="38" fontId="7" fillId="0" borderId="15" xfId="1" applyFont="1" applyBorder="1" applyAlignment="1">
      <alignment horizontal="right" vertical="center"/>
    </xf>
    <xf numFmtId="38" fontId="7" fillId="0" borderId="38" xfId="1" applyFont="1" applyFill="1" applyBorder="1" applyAlignment="1">
      <alignment horizontal="right" vertical="center"/>
    </xf>
    <xf numFmtId="38" fontId="7" fillId="0" borderId="14" xfId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7" fillId="0" borderId="54" xfId="0" applyFont="1" applyBorder="1" applyAlignment="1">
      <alignment horizontal="center" vertical="center"/>
    </xf>
    <xf numFmtId="38" fontId="7" fillId="0" borderId="19" xfId="1" applyFont="1" applyBorder="1" applyAlignment="1">
      <alignment horizontal="right" vertical="center"/>
    </xf>
    <xf numFmtId="38" fontId="7" fillId="0" borderId="22" xfId="1" applyFont="1" applyBorder="1" applyAlignment="1">
      <alignment horizontal="right" vertical="center"/>
    </xf>
    <xf numFmtId="38" fontId="7" fillId="0" borderId="19" xfId="1" applyFont="1" applyBorder="1">
      <alignment vertical="center"/>
    </xf>
    <xf numFmtId="38" fontId="7" fillId="0" borderId="20" xfId="1" applyFont="1" applyBorder="1">
      <alignment vertical="center"/>
    </xf>
    <xf numFmtId="179" fontId="7" fillId="6" borderId="9" xfId="1" applyNumberFormat="1" applyFont="1" applyFill="1" applyBorder="1">
      <alignment vertical="center"/>
    </xf>
    <xf numFmtId="0" fontId="10" fillId="0" borderId="0" xfId="0" applyFont="1">
      <alignment vertical="center"/>
    </xf>
    <xf numFmtId="38" fontId="7" fillId="0" borderId="26" xfId="1" applyFont="1" applyBorder="1" applyAlignment="1">
      <alignment vertical="center" shrinkToFit="1"/>
    </xf>
    <xf numFmtId="38" fontId="7" fillId="0" borderId="27" xfId="1" applyFont="1" applyBorder="1" applyAlignment="1">
      <alignment vertical="center" shrinkToFit="1"/>
    </xf>
    <xf numFmtId="38" fontId="7" fillId="0" borderId="28" xfId="1" applyFont="1" applyBorder="1" applyAlignment="1">
      <alignment vertical="center" shrinkToFit="1"/>
    </xf>
    <xf numFmtId="0" fontId="7" fillId="0" borderId="43" xfId="0" applyFont="1" applyBorder="1" applyAlignment="1">
      <alignment vertical="center"/>
    </xf>
    <xf numFmtId="0" fontId="7" fillId="0" borderId="29" xfId="0" applyFont="1" applyFill="1" applyBorder="1" applyAlignment="1">
      <alignment vertical="center"/>
    </xf>
    <xf numFmtId="38" fontId="7" fillId="0" borderId="50" xfId="1" applyFont="1" applyBorder="1" applyAlignment="1">
      <alignment horizontal="center" vertical="center"/>
    </xf>
    <xf numFmtId="38" fontId="7" fillId="0" borderId="90" xfId="1" applyFont="1" applyBorder="1" applyAlignment="1">
      <alignment horizontal="right" vertical="center"/>
    </xf>
    <xf numFmtId="38" fontId="7" fillId="0" borderId="0" xfId="1" applyFont="1" applyBorder="1" applyAlignment="1">
      <alignment horizontal="center" vertical="center"/>
    </xf>
    <xf numFmtId="0" fontId="7" fillId="0" borderId="38" xfId="0" applyFont="1" applyBorder="1">
      <alignment vertical="center"/>
    </xf>
    <xf numFmtId="0" fontId="7" fillId="0" borderId="34" xfId="0" applyFont="1" applyBorder="1" applyAlignment="1">
      <alignment vertical="center"/>
    </xf>
    <xf numFmtId="0" fontId="9" fillId="0" borderId="0" xfId="0" applyFont="1" applyBorder="1">
      <alignment vertical="center"/>
    </xf>
    <xf numFmtId="0" fontId="7" fillId="0" borderId="18" xfId="0" applyFont="1" applyBorder="1" applyAlignment="1">
      <alignment vertical="center"/>
    </xf>
    <xf numFmtId="38" fontId="18" fillId="0" borderId="0" xfId="1" applyFont="1" applyBorder="1" applyAlignment="1">
      <alignment horizontal="left" vertical="center"/>
    </xf>
    <xf numFmtId="0" fontId="7" fillId="0" borderId="56" xfId="0" applyFont="1" applyBorder="1" applyAlignment="1">
      <alignment vertical="center"/>
    </xf>
    <xf numFmtId="0" fontId="7" fillId="0" borderId="58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7" fillId="0" borderId="37" xfId="0" applyFont="1" applyBorder="1" applyAlignment="1">
      <alignment vertical="center"/>
    </xf>
    <xf numFmtId="38" fontId="7" fillId="0" borderId="56" xfId="1" applyFont="1" applyBorder="1" applyAlignment="1">
      <alignment horizontal="right" vertical="center"/>
    </xf>
    <xf numFmtId="38" fontId="7" fillId="0" borderId="56" xfId="1" applyFont="1" applyBorder="1" applyAlignment="1">
      <alignment horizontal="center" vertical="center"/>
    </xf>
    <xf numFmtId="38" fontId="7" fillId="0" borderId="43" xfId="1" applyFont="1" applyBorder="1" applyAlignment="1">
      <alignment horizontal="right" vertical="center"/>
    </xf>
    <xf numFmtId="38" fontId="7" fillId="0" borderId="43" xfId="1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Border="1">
      <alignment vertical="center"/>
    </xf>
    <xf numFmtId="0" fontId="7" fillId="4" borderId="52" xfId="0" applyFont="1" applyFill="1" applyBorder="1" applyAlignment="1">
      <alignment horizontal="center" vertical="center"/>
    </xf>
    <xf numFmtId="0" fontId="7" fillId="4" borderId="14" xfId="0" applyFont="1" applyFill="1" applyBorder="1">
      <alignment vertical="center"/>
    </xf>
    <xf numFmtId="38" fontId="7" fillId="4" borderId="9" xfId="1" applyFont="1" applyFill="1" applyBorder="1" applyAlignment="1">
      <alignment horizontal="right" vertical="center"/>
    </xf>
    <xf numFmtId="38" fontId="7" fillId="4" borderId="23" xfId="1" applyFont="1" applyFill="1" applyBorder="1" applyAlignment="1">
      <alignment horizontal="right" vertical="center"/>
    </xf>
    <xf numFmtId="38" fontId="13" fillId="4" borderId="39" xfId="1" applyFont="1" applyFill="1" applyBorder="1" applyAlignment="1">
      <alignment horizontal="right" vertical="center"/>
    </xf>
    <xf numFmtId="38" fontId="7" fillId="4" borderId="40" xfId="1" applyFont="1" applyFill="1" applyBorder="1" applyAlignment="1">
      <alignment horizontal="right" vertical="center"/>
    </xf>
    <xf numFmtId="38" fontId="13" fillId="4" borderId="82" xfId="1" applyFont="1" applyFill="1" applyBorder="1">
      <alignment vertical="center"/>
    </xf>
    <xf numFmtId="0" fontId="21" fillId="0" borderId="0" xfId="0" applyFont="1">
      <alignment vertical="center"/>
    </xf>
    <xf numFmtId="38" fontId="7" fillId="0" borderId="50" xfId="1" applyFont="1" applyBorder="1" applyAlignment="1">
      <alignment vertical="center"/>
    </xf>
    <xf numFmtId="38" fontId="7" fillId="2" borderId="29" xfId="1" applyFont="1" applyFill="1" applyBorder="1" applyAlignment="1">
      <alignment vertical="center"/>
    </xf>
    <xf numFmtId="0" fontId="10" fillId="0" borderId="2" xfId="0" applyFont="1" applyBorder="1" applyAlignment="1">
      <alignment vertical="center"/>
    </xf>
    <xf numFmtId="0" fontId="7" fillId="0" borderId="13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" xfId="0" applyFont="1" applyFill="1" applyBorder="1" applyAlignment="1">
      <alignment horizontal="right" vertical="center"/>
    </xf>
    <xf numFmtId="0" fontId="7" fillId="0" borderId="1" xfId="0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7" fillId="0" borderId="0" xfId="0" applyFont="1" applyFill="1" applyBorder="1" applyAlignment="1">
      <alignment horizontal="right" vertical="center"/>
    </xf>
    <xf numFmtId="180" fontId="7" fillId="0" borderId="0" xfId="0" applyNumberFormat="1" applyFont="1" applyBorder="1" applyAlignment="1">
      <alignment vertical="center"/>
    </xf>
    <xf numFmtId="0" fontId="7" fillId="4" borderId="13" xfId="0" applyFont="1" applyFill="1" applyBorder="1" applyAlignment="1">
      <alignment horizontal="right" vertical="center"/>
    </xf>
    <xf numFmtId="0" fontId="7" fillId="0" borderId="98" xfId="0" applyFont="1" applyBorder="1" applyAlignment="1">
      <alignment horizontal="right" vertical="center"/>
    </xf>
    <xf numFmtId="0" fontId="7" fillId="4" borderId="7" xfId="0" applyFont="1" applyFill="1" applyBorder="1" applyAlignment="1">
      <alignment horizontal="right" vertical="center"/>
    </xf>
    <xf numFmtId="180" fontId="7" fillId="4" borderId="12" xfId="0" applyNumberFormat="1" applyFont="1" applyFill="1" applyBorder="1" applyAlignment="1">
      <alignment horizontal="right" vertical="center"/>
    </xf>
    <xf numFmtId="0" fontId="7" fillId="0" borderId="99" xfId="0" applyFont="1" applyBorder="1" applyAlignment="1">
      <alignment vertical="center"/>
    </xf>
    <xf numFmtId="0" fontId="7" fillId="0" borderId="100" xfId="0" applyFont="1" applyBorder="1" applyAlignment="1">
      <alignment vertical="center"/>
    </xf>
    <xf numFmtId="0" fontId="7" fillId="0" borderId="0" xfId="0" applyFont="1" applyBorder="1" applyAlignment="1">
      <alignment vertical="center" shrinkToFit="1"/>
    </xf>
    <xf numFmtId="0" fontId="16" fillId="0" borderId="38" xfId="0" applyFont="1" applyBorder="1">
      <alignment vertical="center"/>
    </xf>
    <xf numFmtId="0" fontId="16" fillId="0" borderId="14" xfId="0" applyFont="1" applyBorder="1">
      <alignment vertical="center"/>
    </xf>
    <xf numFmtId="38" fontId="16" fillId="0" borderId="39" xfId="1" applyNumberFormat="1" applyFont="1" applyFill="1" applyBorder="1" applyAlignment="1">
      <alignment horizontal="right" vertical="center"/>
    </xf>
    <xf numFmtId="38" fontId="16" fillId="0" borderId="39" xfId="1" applyFont="1" applyBorder="1" applyAlignment="1">
      <alignment horizontal="righ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12" xfId="0" applyFont="1" applyBorder="1" applyAlignment="1">
      <alignment vertical="center"/>
    </xf>
    <xf numFmtId="180" fontId="16" fillId="0" borderId="12" xfId="0" applyNumberFormat="1" applyFont="1" applyBorder="1" applyAlignment="1">
      <alignment horizontal="right" vertical="center"/>
    </xf>
    <xf numFmtId="0" fontId="16" fillId="0" borderId="12" xfId="0" applyFont="1" applyBorder="1" applyAlignment="1">
      <alignment horizontal="right" vertical="center"/>
    </xf>
    <xf numFmtId="38" fontId="22" fillId="0" borderId="33" xfId="1" applyFont="1" applyBorder="1" applyAlignment="1">
      <alignment vertical="center" shrinkToFit="1"/>
    </xf>
    <xf numFmtId="38" fontId="18" fillId="0" borderId="38" xfId="1" applyFont="1" applyBorder="1" applyAlignment="1">
      <alignment horizontal="right" vertical="center"/>
    </xf>
    <xf numFmtId="38" fontId="16" fillId="0" borderId="9" xfId="1" applyFont="1" applyBorder="1">
      <alignment vertical="center"/>
    </xf>
    <xf numFmtId="38" fontId="22" fillId="0" borderId="4" xfId="1" applyFont="1" applyBorder="1" applyAlignment="1">
      <alignment vertical="center" shrinkToFit="1"/>
    </xf>
    <xf numFmtId="38" fontId="16" fillId="0" borderId="82" xfId="1" applyNumberFormat="1" applyFont="1" applyBorder="1">
      <alignment vertical="center"/>
    </xf>
    <xf numFmtId="0" fontId="7" fillId="0" borderId="50" xfId="0" applyFont="1" applyBorder="1" applyAlignment="1">
      <alignment vertical="center"/>
    </xf>
    <xf numFmtId="0" fontId="16" fillId="0" borderId="9" xfId="0" applyFont="1" applyFill="1" applyBorder="1">
      <alignment vertical="center"/>
    </xf>
    <xf numFmtId="38" fontId="16" fillId="0" borderId="14" xfId="1" applyFont="1" applyBorder="1" applyAlignment="1">
      <alignment horizontal="right" vertical="center"/>
    </xf>
    <xf numFmtId="38" fontId="16" fillId="0" borderId="9" xfId="1" applyFont="1" applyFill="1" applyBorder="1">
      <alignment vertical="center"/>
    </xf>
    <xf numFmtId="38" fontId="16" fillId="0" borderId="9" xfId="1" applyFont="1" applyBorder="1" applyAlignment="1">
      <alignment horizontal="right" vertical="center"/>
    </xf>
    <xf numFmtId="38" fontId="18" fillId="0" borderId="14" xfId="1" applyFont="1" applyBorder="1" applyAlignment="1">
      <alignment horizontal="right" vertical="center"/>
    </xf>
    <xf numFmtId="38" fontId="16" fillId="0" borderId="40" xfId="1" applyFont="1" applyBorder="1" applyAlignment="1">
      <alignment horizontal="right" vertical="center"/>
    </xf>
    <xf numFmtId="1" fontId="16" fillId="0" borderId="9" xfId="0" applyNumberFormat="1" applyFont="1" applyFill="1" applyBorder="1">
      <alignment vertical="center"/>
    </xf>
    <xf numFmtId="38" fontId="16" fillId="0" borderId="9" xfId="1" applyFont="1" applyFill="1" applyBorder="1" applyAlignment="1">
      <alignment horizontal="right" vertical="center"/>
    </xf>
    <xf numFmtId="38" fontId="7" fillId="5" borderId="19" xfId="1" applyFont="1" applyFill="1" applyBorder="1">
      <alignment vertical="center"/>
    </xf>
    <xf numFmtId="38" fontId="23" fillId="0" borderId="14" xfId="1" applyFont="1" applyBorder="1" applyAlignment="1">
      <alignment horizontal="right" vertical="center"/>
    </xf>
    <xf numFmtId="38" fontId="16" fillId="0" borderId="38" xfId="1" applyFont="1" applyBorder="1" applyAlignment="1">
      <alignment horizontal="right" vertical="center"/>
    </xf>
    <xf numFmtId="38" fontId="16" fillId="0" borderId="9" xfId="1" applyNumberFormat="1" applyFont="1" applyBorder="1">
      <alignment vertical="center"/>
    </xf>
    <xf numFmtId="38" fontId="15" fillId="0" borderId="0" xfId="1" applyFont="1" applyBorder="1" applyAlignment="1">
      <alignment horizontal="center" vertical="center"/>
    </xf>
    <xf numFmtId="38" fontId="7" fillId="2" borderId="12" xfId="1" applyFont="1" applyFill="1" applyBorder="1">
      <alignment vertical="center"/>
    </xf>
    <xf numFmtId="38" fontId="16" fillId="7" borderId="39" xfId="1" applyFont="1" applyFill="1" applyBorder="1" applyAlignment="1">
      <alignment horizontal="right" vertical="center"/>
    </xf>
    <xf numFmtId="38" fontId="16" fillId="7" borderId="9" xfId="1" applyFont="1" applyFill="1" applyBorder="1" applyAlignment="1">
      <alignment horizontal="right" vertical="center"/>
    </xf>
    <xf numFmtId="0" fontId="7" fillId="0" borderId="0" xfId="0" applyFont="1" applyAlignment="1">
      <alignment horizontal="center" vertical="center" shrinkToFit="1"/>
    </xf>
    <xf numFmtId="38" fontId="7" fillId="0" borderId="49" xfId="1" applyFont="1" applyBorder="1" applyAlignment="1">
      <alignment horizontal="center" vertical="center" shrinkToFit="1"/>
    </xf>
    <xf numFmtId="38" fontId="7" fillId="0" borderId="12" xfId="1" applyFont="1" applyBorder="1" applyAlignment="1">
      <alignment horizontal="right" vertical="center"/>
    </xf>
    <xf numFmtId="38" fontId="7" fillId="0" borderId="13" xfId="1" applyFont="1" applyBorder="1" applyAlignment="1">
      <alignment horizontal="right" vertical="center"/>
    </xf>
    <xf numFmtId="38" fontId="7" fillId="3" borderId="12" xfId="1" applyFont="1" applyFill="1" applyBorder="1">
      <alignment vertical="center"/>
    </xf>
    <xf numFmtId="38" fontId="7" fillId="0" borderId="19" xfId="1" applyFont="1" applyFill="1" applyBorder="1">
      <alignment vertical="center"/>
    </xf>
    <xf numFmtId="38" fontId="7" fillId="0" borderId="20" xfId="1" applyFont="1" applyBorder="1" applyAlignment="1">
      <alignment horizontal="right" vertical="center"/>
    </xf>
    <xf numFmtId="38" fontId="16" fillId="0" borderId="5" xfId="1" applyFont="1" applyBorder="1" applyAlignment="1">
      <alignment vertical="center" shrinkToFit="1"/>
    </xf>
    <xf numFmtId="38" fontId="7" fillId="0" borderId="12" xfId="1" applyFont="1" applyBorder="1">
      <alignment vertical="center"/>
    </xf>
    <xf numFmtId="38" fontId="7" fillId="5" borderId="12" xfId="1" applyFont="1" applyFill="1" applyBorder="1">
      <alignment vertical="center"/>
    </xf>
    <xf numFmtId="38" fontId="7" fillId="0" borderId="0" xfId="1" applyFont="1" applyAlignment="1">
      <alignment horizontal="center" vertical="center" shrinkToFit="1"/>
    </xf>
    <xf numFmtId="38" fontId="7" fillId="2" borderId="19" xfId="1" applyFont="1" applyFill="1" applyBorder="1">
      <alignment vertical="center"/>
    </xf>
    <xf numFmtId="0" fontId="7" fillId="0" borderId="102" xfId="0" applyFont="1" applyBorder="1" applyAlignment="1">
      <alignment horizontal="left" vertical="center" shrinkToFit="1"/>
    </xf>
    <xf numFmtId="38" fontId="7" fillId="0" borderId="8" xfId="1" applyFont="1" applyBorder="1" applyAlignment="1">
      <alignment vertical="center" wrapText="1"/>
    </xf>
    <xf numFmtId="38" fontId="7" fillId="0" borderId="42" xfId="1" applyFont="1" applyBorder="1" applyAlignment="1">
      <alignment horizontal="right" vertical="center"/>
    </xf>
    <xf numFmtId="38" fontId="7" fillId="0" borderId="42" xfId="1" applyFont="1" applyBorder="1" applyAlignment="1">
      <alignment vertical="center"/>
    </xf>
    <xf numFmtId="38" fontId="7" fillId="0" borderId="21" xfId="1" applyFont="1" applyBorder="1" applyAlignment="1">
      <alignment vertical="center" shrinkToFit="1"/>
    </xf>
    <xf numFmtId="0" fontId="7" fillId="0" borderId="6" xfId="0" applyFont="1" applyBorder="1" applyAlignment="1">
      <alignment horizontal="left" vertical="center" shrinkToFit="1"/>
    </xf>
    <xf numFmtId="38" fontId="7" fillId="0" borderId="0" xfId="1" applyFont="1" applyBorder="1" applyAlignment="1">
      <alignment vertical="center"/>
    </xf>
    <xf numFmtId="38" fontId="7" fillId="0" borderId="38" xfId="1" applyFont="1" applyBorder="1" applyAlignment="1">
      <alignment vertical="center" shrinkToFit="1"/>
    </xf>
    <xf numFmtId="0" fontId="7" fillId="0" borderId="60" xfId="0" applyFont="1" applyBorder="1" applyAlignment="1">
      <alignment horizontal="left" vertical="center" shrinkToFit="1"/>
    </xf>
    <xf numFmtId="38" fontId="7" fillId="0" borderId="95" xfId="1" applyFont="1" applyBorder="1" applyAlignment="1">
      <alignment horizontal="center" vertical="center" shrinkToFit="1"/>
    </xf>
    <xf numFmtId="38" fontId="7" fillId="0" borderId="38" xfId="1" applyFont="1" applyBorder="1" applyAlignment="1">
      <alignment horizontal="center" vertical="center" shrinkToFit="1"/>
    </xf>
    <xf numFmtId="0" fontId="7" fillId="0" borderId="57" xfId="0" applyFont="1" applyBorder="1" applyAlignment="1">
      <alignment vertical="center"/>
    </xf>
    <xf numFmtId="38" fontId="7" fillId="0" borderId="24" xfId="1" applyFont="1" applyBorder="1" applyAlignment="1">
      <alignment vertical="center"/>
    </xf>
    <xf numFmtId="38" fontId="7" fillId="0" borderId="35" xfId="1" applyFont="1" applyBorder="1" applyAlignment="1">
      <alignment horizontal="right" vertical="center"/>
    </xf>
    <xf numFmtId="38" fontId="7" fillId="0" borderId="35" xfId="1" applyFont="1" applyBorder="1" applyAlignment="1">
      <alignment horizontal="center" vertical="center"/>
    </xf>
    <xf numFmtId="38" fontId="7" fillId="0" borderId="25" xfId="1" applyFont="1" applyBorder="1" applyAlignment="1">
      <alignment horizontal="center" vertical="center" shrinkToFit="1"/>
    </xf>
    <xf numFmtId="38" fontId="7" fillId="0" borderId="69" xfId="1" applyFont="1" applyBorder="1" applyAlignment="1">
      <alignment horizontal="left" vertical="center"/>
    </xf>
    <xf numFmtId="38" fontId="7" fillId="0" borderId="57" xfId="1" applyFont="1" applyBorder="1" applyAlignment="1">
      <alignment horizontal="center" vertical="center" shrinkToFit="1"/>
    </xf>
    <xf numFmtId="38" fontId="7" fillId="0" borderId="22" xfId="1" applyFont="1" applyBorder="1" applyAlignment="1">
      <alignment horizontal="left" vertical="center"/>
    </xf>
    <xf numFmtId="38" fontId="7" fillId="0" borderId="23" xfId="1" applyFont="1" applyBorder="1" applyAlignment="1">
      <alignment horizontal="center" vertical="center" shrinkToFit="1"/>
    </xf>
    <xf numFmtId="0" fontId="7" fillId="0" borderId="66" xfId="0" applyFont="1" applyBorder="1">
      <alignment vertical="center"/>
    </xf>
    <xf numFmtId="0" fontId="7" fillId="0" borderId="85" xfId="0" applyFont="1" applyBorder="1">
      <alignment vertical="center"/>
    </xf>
    <xf numFmtId="0" fontId="7" fillId="0" borderId="86" xfId="0" applyFont="1" applyBorder="1">
      <alignment vertical="center"/>
    </xf>
    <xf numFmtId="0" fontId="7" fillId="0" borderId="0" xfId="0" applyFont="1" applyBorder="1">
      <alignment vertical="center"/>
    </xf>
    <xf numFmtId="0" fontId="7" fillId="0" borderId="71" xfId="0" applyFont="1" applyBorder="1">
      <alignment vertical="center"/>
    </xf>
    <xf numFmtId="0" fontId="7" fillId="0" borderId="62" xfId="0" applyFont="1" applyBorder="1">
      <alignment vertical="center"/>
    </xf>
    <xf numFmtId="0" fontId="7" fillId="0" borderId="76" xfId="0" applyFont="1" applyBorder="1">
      <alignment vertical="center"/>
    </xf>
    <xf numFmtId="0" fontId="7" fillId="0" borderId="65" xfId="0" applyFont="1" applyBorder="1">
      <alignment vertical="center"/>
    </xf>
    <xf numFmtId="0" fontId="7" fillId="0" borderId="61" xfId="0" applyFont="1" applyBorder="1" applyAlignment="1">
      <alignment horizontal="right" vertical="center"/>
    </xf>
    <xf numFmtId="0" fontId="7" fillId="0" borderId="70" xfId="0" applyFont="1" applyBorder="1">
      <alignment vertical="center"/>
    </xf>
    <xf numFmtId="0" fontId="7" fillId="0" borderId="61" xfId="0" applyFont="1" applyBorder="1">
      <alignment vertical="center"/>
    </xf>
    <xf numFmtId="0" fontId="7" fillId="0" borderId="38" xfId="0" applyFont="1" applyBorder="1" applyAlignment="1">
      <alignment horizontal="right" vertical="center"/>
    </xf>
    <xf numFmtId="0" fontId="7" fillId="0" borderId="38" xfId="0" applyFont="1" applyBorder="1" applyAlignment="1">
      <alignment horizontal="center" vertical="center" shrinkToFit="1"/>
    </xf>
    <xf numFmtId="0" fontId="7" fillId="0" borderId="73" xfId="0" applyFont="1" applyBorder="1">
      <alignment vertical="center"/>
    </xf>
    <xf numFmtId="0" fontId="7" fillId="0" borderId="72" xfId="0" applyFont="1" applyBorder="1">
      <alignment vertical="center"/>
    </xf>
    <xf numFmtId="0" fontId="7" fillId="0" borderId="75" xfId="0" applyFont="1" applyBorder="1">
      <alignment vertical="center"/>
    </xf>
    <xf numFmtId="0" fontId="7" fillId="0" borderId="64" xfId="0" applyFont="1" applyBorder="1">
      <alignment vertical="center"/>
    </xf>
    <xf numFmtId="0" fontId="7" fillId="0" borderId="79" xfId="0" applyFont="1" applyBorder="1">
      <alignment vertical="center"/>
    </xf>
    <xf numFmtId="0" fontId="7" fillId="0" borderId="80" xfId="0" applyFont="1" applyBorder="1">
      <alignment vertical="center"/>
    </xf>
    <xf numFmtId="0" fontId="7" fillId="0" borderId="80" xfId="0" applyFont="1" applyBorder="1" applyAlignment="1">
      <alignment horizontal="right" vertical="center"/>
    </xf>
    <xf numFmtId="0" fontId="7" fillId="0" borderId="20" xfId="0" applyFont="1" applyBorder="1">
      <alignment vertical="center"/>
    </xf>
    <xf numFmtId="0" fontId="7" fillId="0" borderId="20" xfId="0" applyFont="1" applyBorder="1" applyAlignment="1">
      <alignment horizontal="right" vertical="center"/>
    </xf>
    <xf numFmtId="0" fontId="7" fillId="0" borderId="20" xfId="0" applyFont="1" applyBorder="1" applyAlignment="1">
      <alignment horizontal="center" vertical="center" shrinkToFit="1"/>
    </xf>
    <xf numFmtId="0" fontId="7" fillId="0" borderId="42" xfId="0" applyFont="1" applyBorder="1">
      <alignment vertical="center"/>
    </xf>
    <xf numFmtId="38" fontId="7" fillId="0" borderId="8" xfId="1" applyFont="1" applyBorder="1" applyAlignment="1">
      <alignment vertical="center"/>
    </xf>
    <xf numFmtId="38" fontId="7" fillId="8" borderId="12" xfId="1" applyFont="1" applyFill="1" applyBorder="1">
      <alignment vertical="center"/>
    </xf>
    <xf numFmtId="38" fontId="7" fillId="8" borderId="19" xfId="1" applyFont="1" applyFill="1" applyBorder="1">
      <alignment vertical="center"/>
    </xf>
    <xf numFmtId="38" fontId="7" fillId="5" borderId="39" xfId="1" applyFont="1" applyFill="1" applyBorder="1" applyAlignment="1">
      <alignment vertical="center"/>
    </xf>
    <xf numFmtId="38" fontId="7" fillId="5" borderId="46" xfId="1" applyFont="1" applyFill="1" applyBorder="1" applyAlignment="1">
      <alignment vertical="center"/>
    </xf>
    <xf numFmtId="38" fontId="7" fillId="5" borderId="45" xfId="1" applyFont="1" applyFill="1" applyBorder="1" applyAlignment="1">
      <alignment vertical="center"/>
    </xf>
    <xf numFmtId="38" fontId="7" fillId="5" borderId="46" xfId="1" applyFont="1" applyFill="1" applyBorder="1" applyAlignment="1">
      <alignment horizontal="right" vertical="center"/>
    </xf>
    <xf numFmtId="38" fontId="7" fillId="5" borderId="46" xfId="1" applyFont="1" applyFill="1" applyBorder="1" applyAlignment="1">
      <alignment horizontal="center" vertical="center"/>
    </xf>
    <xf numFmtId="38" fontId="7" fillId="5" borderId="45" xfId="1" applyFont="1" applyFill="1" applyBorder="1" applyAlignment="1">
      <alignment horizontal="center" vertical="center" shrinkToFit="1"/>
    </xf>
    <xf numFmtId="38" fontId="7" fillId="9" borderId="46" xfId="1" applyFont="1" applyFill="1" applyBorder="1" applyAlignment="1">
      <alignment vertical="center"/>
    </xf>
    <xf numFmtId="38" fontId="7" fillId="9" borderId="39" xfId="1" applyFont="1" applyFill="1" applyBorder="1" applyAlignment="1">
      <alignment vertical="center"/>
    </xf>
    <xf numFmtId="38" fontId="7" fillId="9" borderId="45" xfId="1" applyFont="1" applyFill="1" applyBorder="1" applyAlignment="1">
      <alignment vertical="center"/>
    </xf>
    <xf numFmtId="38" fontId="7" fillId="9" borderId="46" xfId="1" applyFont="1" applyFill="1" applyBorder="1" applyAlignment="1">
      <alignment horizontal="right" vertical="center"/>
    </xf>
    <xf numFmtId="38" fontId="7" fillId="9" borderId="46" xfId="1" applyFont="1" applyFill="1" applyBorder="1" applyAlignment="1">
      <alignment horizontal="center" vertical="center"/>
    </xf>
    <xf numFmtId="38" fontId="7" fillId="9" borderId="45" xfId="1" applyFont="1" applyFill="1" applyBorder="1" applyAlignment="1">
      <alignment horizontal="center" vertical="center" shrinkToFit="1"/>
    </xf>
    <xf numFmtId="0" fontId="7" fillId="8" borderId="60" xfId="0" applyFont="1" applyFill="1" applyBorder="1" applyAlignment="1">
      <alignment horizontal="left" vertical="center" shrinkToFit="1"/>
    </xf>
    <xf numFmtId="0" fontId="7" fillId="8" borderId="14" xfId="0" applyFont="1" applyFill="1" applyBorder="1" applyAlignment="1">
      <alignment vertical="center"/>
    </xf>
    <xf numFmtId="38" fontId="7" fillId="8" borderId="29" xfId="1" applyFont="1" applyFill="1" applyBorder="1" applyAlignment="1">
      <alignment vertical="center"/>
    </xf>
    <xf numFmtId="0" fontId="7" fillId="8" borderId="29" xfId="0" applyFont="1" applyFill="1" applyBorder="1" applyAlignment="1">
      <alignment vertical="center"/>
    </xf>
    <xf numFmtId="0" fontId="7" fillId="2" borderId="60" xfId="0" applyFont="1" applyFill="1" applyBorder="1" applyAlignment="1">
      <alignment horizontal="left" vertical="center" shrinkToFit="1"/>
    </xf>
    <xf numFmtId="0" fontId="7" fillId="2" borderId="14" xfId="0" applyFont="1" applyFill="1" applyBorder="1" applyAlignment="1">
      <alignment vertical="center"/>
    </xf>
    <xf numFmtId="0" fontId="7" fillId="2" borderId="29" xfId="0" applyFont="1" applyFill="1" applyBorder="1" applyAlignment="1">
      <alignment vertical="center"/>
    </xf>
    <xf numFmtId="0" fontId="7" fillId="4" borderId="87" xfId="0" applyFont="1" applyFill="1" applyBorder="1" applyAlignment="1">
      <alignment horizontal="center" vertical="center" shrinkToFit="1"/>
    </xf>
    <xf numFmtId="0" fontId="7" fillId="4" borderId="18" xfId="0" applyFont="1" applyFill="1" applyBorder="1" applyAlignment="1">
      <alignment vertical="center"/>
    </xf>
    <xf numFmtId="0" fontId="16" fillId="4" borderId="41" xfId="0" applyFont="1" applyFill="1" applyBorder="1" applyAlignment="1">
      <alignment vertical="center"/>
    </xf>
    <xf numFmtId="38" fontId="16" fillId="4" borderId="41" xfId="0" applyNumberFormat="1" applyFont="1" applyFill="1" applyBorder="1" applyAlignment="1">
      <alignment vertical="center"/>
    </xf>
    <xf numFmtId="0" fontId="16" fillId="4" borderId="18" xfId="0" applyFont="1" applyFill="1" applyBorder="1" applyAlignment="1">
      <alignment vertical="center"/>
    </xf>
    <xf numFmtId="0" fontId="7" fillId="4" borderId="96" xfId="0" applyFont="1" applyFill="1" applyBorder="1" applyAlignment="1">
      <alignment horizontal="center" vertical="center" shrinkToFit="1"/>
    </xf>
    <xf numFmtId="0" fontId="7" fillId="4" borderId="91" xfId="0" applyFont="1" applyFill="1" applyBorder="1" applyAlignment="1">
      <alignment vertical="center"/>
    </xf>
    <xf numFmtId="0" fontId="7" fillId="4" borderId="92" xfId="0" applyFont="1" applyFill="1" applyBorder="1" applyAlignment="1">
      <alignment vertical="center"/>
    </xf>
    <xf numFmtId="0" fontId="7" fillId="4" borderId="93" xfId="0" applyFont="1" applyFill="1" applyBorder="1" applyAlignment="1">
      <alignment vertical="center"/>
    </xf>
    <xf numFmtId="0" fontId="7" fillId="0" borderId="41" xfId="0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0" fontId="7" fillId="0" borderId="35" xfId="0" applyFont="1" applyBorder="1" applyAlignment="1">
      <alignment vertical="center"/>
    </xf>
    <xf numFmtId="38" fontId="7" fillId="0" borderId="24" xfId="1" applyFont="1" applyBorder="1" applyAlignment="1">
      <alignment horizontal="center" vertical="center"/>
    </xf>
    <xf numFmtId="0" fontId="7" fillId="0" borderId="83" xfId="0" applyFont="1" applyBorder="1" applyAlignment="1">
      <alignment vertical="center"/>
    </xf>
    <xf numFmtId="0" fontId="7" fillId="0" borderId="84" xfId="0" applyFont="1" applyBorder="1" applyAlignment="1">
      <alignment vertical="center"/>
    </xf>
    <xf numFmtId="38" fontId="7" fillId="5" borderId="44" xfId="1" applyFont="1" applyFill="1" applyBorder="1" applyAlignment="1">
      <alignment vertical="center"/>
    </xf>
    <xf numFmtId="38" fontId="16" fillId="0" borderId="50" xfId="1" applyFont="1" applyFill="1" applyBorder="1" applyAlignment="1">
      <alignment horizontal="right" vertical="center"/>
    </xf>
    <xf numFmtId="38" fontId="7" fillId="0" borderId="18" xfId="1" applyFont="1" applyBorder="1" applyAlignment="1">
      <alignment horizontal="right" vertical="center"/>
    </xf>
    <xf numFmtId="40" fontId="7" fillId="0" borderId="0" xfId="1" applyNumberFormat="1" applyFont="1" applyBorder="1" applyAlignment="1">
      <alignment horizontal="center" vertical="center"/>
    </xf>
    <xf numFmtId="0" fontId="19" fillId="0" borderId="0" xfId="0" applyFont="1">
      <alignment vertical="center"/>
    </xf>
    <xf numFmtId="0" fontId="13" fillId="0" borderId="0" xfId="0" applyFont="1">
      <alignment vertical="center"/>
    </xf>
    <xf numFmtId="0" fontId="13" fillId="0" borderId="0" xfId="0" applyFont="1" applyAlignment="1">
      <alignment horizontal="right" vertical="center"/>
    </xf>
    <xf numFmtId="0" fontId="13" fillId="0" borderId="0" xfId="0" applyFont="1" applyAlignment="1">
      <alignment horizontal="center" vertical="center" shrinkToFit="1"/>
    </xf>
    <xf numFmtId="0" fontId="26" fillId="0" borderId="0" xfId="0" applyFont="1">
      <alignment vertical="center"/>
    </xf>
    <xf numFmtId="0" fontId="27" fillId="0" borderId="0" xfId="0" applyFont="1">
      <alignment vertical="center"/>
    </xf>
    <xf numFmtId="0" fontId="13" fillId="0" borderId="0" xfId="0" applyFont="1" applyBorder="1" applyAlignment="1">
      <alignment vertical="center"/>
    </xf>
    <xf numFmtId="0" fontId="13" fillId="0" borderId="2" xfId="0" applyFont="1" applyBorder="1" applyAlignment="1">
      <alignment vertical="center"/>
    </xf>
    <xf numFmtId="0" fontId="13" fillId="0" borderId="0" xfId="0" applyFont="1" applyBorder="1" applyAlignment="1">
      <alignment vertical="center" shrinkToFit="1"/>
    </xf>
    <xf numFmtId="0" fontId="13" fillId="0" borderId="7" xfId="0" applyFont="1" applyBorder="1" applyAlignment="1">
      <alignment vertical="center"/>
    </xf>
    <xf numFmtId="0" fontId="13" fillId="0" borderId="0" xfId="0" applyFont="1" applyBorder="1" applyAlignment="1">
      <alignment vertical="center" wrapText="1"/>
    </xf>
    <xf numFmtId="0" fontId="28" fillId="0" borderId="2" xfId="0" applyFont="1" applyBorder="1" applyAlignment="1">
      <alignment vertical="center"/>
    </xf>
    <xf numFmtId="0" fontId="28" fillId="0" borderId="0" xfId="0" applyFont="1" applyBorder="1" applyAlignment="1">
      <alignment vertical="center"/>
    </xf>
    <xf numFmtId="0" fontId="13" fillId="0" borderId="50" xfId="0" applyFont="1" applyBorder="1" applyAlignment="1">
      <alignment vertical="center"/>
    </xf>
    <xf numFmtId="0" fontId="13" fillId="0" borderId="1" xfId="0" applyFont="1" applyFill="1" applyBorder="1" applyAlignment="1">
      <alignment horizontal="right" vertical="center"/>
    </xf>
    <xf numFmtId="0" fontId="13" fillId="0" borderId="1" xfId="0" applyFont="1" applyBorder="1" applyAlignment="1">
      <alignment horizontal="right" vertical="center"/>
    </xf>
    <xf numFmtId="0" fontId="13" fillId="0" borderId="98" xfId="0" applyFont="1" applyBorder="1" applyAlignment="1">
      <alignment horizontal="right" vertical="center"/>
    </xf>
    <xf numFmtId="0" fontId="13" fillId="4" borderId="13" xfId="0" applyFont="1" applyFill="1" applyBorder="1" applyAlignment="1">
      <alignment horizontal="right" vertical="center"/>
    </xf>
    <xf numFmtId="0" fontId="13" fillId="0" borderId="0" xfId="0" applyFont="1" applyFill="1" applyBorder="1" applyAlignment="1">
      <alignment horizontal="right" vertical="center"/>
    </xf>
    <xf numFmtId="0" fontId="13" fillId="0" borderId="0" xfId="0" applyFont="1" applyBorder="1" applyAlignment="1">
      <alignment horizontal="right" vertical="center"/>
    </xf>
    <xf numFmtId="0" fontId="13" fillId="0" borderId="12" xfId="0" applyFont="1" applyBorder="1" applyAlignment="1">
      <alignment vertical="center"/>
    </xf>
    <xf numFmtId="0" fontId="13" fillId="0" borderId="13" xfId="0" applyFont="1" applyBorder="1" applyAlignment="1">
      <alignment horizontal="center" vertical="center"/>
    </xf>
    <xf numFmtId="180" fontId="13" fillId="0" borderId="12" xfId="0" applyNumberFormat="1" applyFont="1" applyBorder="1" applyAlignment="1">
      <alignment horizontal="right" vertical="center"/>
    </xf>
    <xf numFmtId="0" fontId="13" fillId="0" borderId="12" xfId="0" applyFont="1" applyBorder="1" applyAlignment="1">
      <alignment horizontal="right" vertical="center"/>
    </xf>
    <xf numFmtId="0" fontId="13" fillId="0" borderId="47" xfId="0" applyFont="1" applyBorder="1" applyAlignment="1">
      <alignment horizontal="center" vertical="center"/>
    </xf>
    <xf numFmtId="0" fontId="13" fillId="4" borderId="7" xfId="0" applyFont="1" applyFill="1" applyBorder="1" applyAlignment="1">
      <alignment horizontal="right" vertical="center"/>
    </xf>
    <xf numFmtId="180" fontId="13" fillId="4" borderId="12" xfId="0" applyNumberFormat="1" applyFont="1" applyFill="1" applyBorder="1" applyAlignment="1">
      <alignment horizontal="right" vertical="center"/>
    </xf>
    <xf numFmtId="180" fontId="13" fillId="0" borderId="0" xfId="0" applyNumberFormat="1" applyFont="1" applyBorder="1" applyAlignment="1">
      <alignment vertical="center"/>
    </xf>
    <xf numFmtId="0" fontId="13" fillId="0" borderId="0" xfId="0" applyFont="1" applyFill="1" applyBorder="1">
      <alignment vertical="center"/>
    </xf>
    <xf numFmtId="38" fontId="13" fillId="0" borderId="0" xfId="0" applyNumberFormat="1" applyFont="1" applyFill="1" applyBorder="1">
      <alignment vertical="center"/>
    </xf>
    <xf numFmtId="0" fontId="13" fillId="0" borderId="54" xfId="0" applyFont="1" applyBorder="1" applyAlignment="1">
      <alignment horizontal="center" vertical="center"/>
    </xf>
    <xf numFmtId="0" fontId="13" fillId="0" borderId="38" xfId="0" applyFont="1" applyBorder="1">
      <alignment vertical="center"/>
    </xf>
    <xf numFmtId="38" fontId="13" fillId="0" borderId="50" xfId="1" applyFont="1" applyFill="1" applyBorder="1" applyAlignment="1">
      <alignment horizontal="right" vertical="center"/>
    </xf>
    <xf numFmtId="38" fontId="13" fillId="0" borderId="0" xfId="1" applyFont="1" applyBorder="1" applyAlignment="1">
      <alignment horizontal="right" vertical="center"/>
    </xf>
    <xf numFmtId="38" fontId="13" fillId="0" borderId="39" xfId="1" applyNumberFormat="1" applyFont="1" applyFill="1" applyBorder="1" applyAlignment="1">
      <alignment horizontal="right" vertical="center"/>
    </xf>
    <xf numFmtId="38" fontId="13" fillId="0" borderId="39" xfId="1" applyFont="1" applyBorder="1" applyAlignment="1">
      <alignment horizontal="right" vertical="center"/>
    </xf>
    <xf numFmtId="38" fontId="13" fillId="0" borderId="38" xfId="1" applyFont="1" applyBorder="1" applyAlignment="1">
      <alignment horizontal="right" vertical="center"/>
    </xf>
    <xf numFmtId="38" fontId="13" fillId="4" borderId="39" xfId="1" applyFont="1" applyFill="1" applyBorder="1">
      <alignment vertical="center"/>
    </xf>
    <xf numFmtId="38" fontId="13" fillId="0" borderId="38" xfId="1" applyFont="1" applyBorder="1">
      <alignment vertical="center"/>
    </xf>
    <xf numFmtId="38" fontId="20" fillId="0" borderId="33" xfId="1" applyFont="1" applyBorder="1" applyAlignment="1">
      <alignment vertical="center" shrinkToFit="1"/>
    </xf>
    <xf numFmtId="0" fontId="13" fillId="0" borderId="52" xfId="0" applyFont="1" applyBorder="1" applyAlignment="1">
      <alignment horizontal="center" vertical="center"/>
    </xf>
    <xf numFmtId="0" fontId="13" fillId="0" borderId="14" xfId="0" applyFont="1" applyBorder="1">
      <alignment vertical="center"/>
    </xf>
    <xf numFmtId="0" fontId="13" fillId="0" borderId="9" xfId="0" applyFont="1" applyFill="1" applyBorder="1">
      <alignment vertical="center"/>
    </xf>
    <xf numFmtId="38" fontId="13" fillId="0" borderId="14" xfId="1" applyFont="1" applyBorder="1" applyAlignment="1">
      <alignment horizontal="right" vertical="center"/>
    </xf>
    <xf numFmtId="38" fontId="13" fillId="0" borderId="9" xfId="1" applyFont="1" applyFill="1" applyBorder="1">
      <alignment vertical="center"/>
    </xf>
    <xf numFmtId="38" fontId="13" fillId="0" borderId="9" xfId="1" applyFont="1" applyBorder="1" applyAlignment="1">
      <alignment horizontal="right" vertical="center"/>
    </xf>
    <xf numFmtId="38" fontId="13" fillId="4" borderId="9" xfId="1" applyFont="1" applyFill="1" applyBorder="1">
      <alignment vertical="center"/>
    </xf>
    <xf numFmtId="38" fontId="13" fillId="0" borderId="14" xfId="1" applyFont="1" applyBorder="1">
      <alignment vertical="center"/>
    </xf>
    <xf numFmtId="38" fontId="13" fillId="0" borderId="40" xfId="1" applyFont="1" applyBorder="1" applyAlignment="1">
      <alignment horizontal="right" vertical="center"/>
    </xf>
    <xf numFmtId="38" fontId="13" fillId="4" borderId="40" xfId="1" applyFont="1" applyFill="1" applyBorder="1" applyAlignment="1">
      <alignment horizontal="right" vertical="center"/>
    </xf>
    <xf numFmtId="38" fontId="20" fillId="0" borderId="4" xfId="1" applyFont="1" applyBorder="1" applyAlignment="1">
      <alignment vertical="center" shrinkToFit="1"/>
    </xf>
    <xf numFmtId="38" fontId="13" fillId="4" borderId="9" xfId="1" applyFont="1" applyFill="1" applyBorder="1" applyAlignment="1">
      <alignment horizontal="right" vertical="center"/>
    </xf>
    <xf numFmtId="1" fontId="13" fillId="0" borderId="9" xfId="0" applyNumberFormat="1" applyFont="1" applyFill="1" applyBorder="1">
      <alignment vertical="center"/>
    </xf>
    <xf numFmtId="0" fontId="13" fillId="4" borderId="52" xfId="0" applyFont="1" applyFill="1" applyBorder="1" applyAlignment="1">
      <alignment horizontal="center" vertical="center"/>
    </xf>
    <xf numFmtId="0" fontId="13" fillId="4" borderId="14" xfId="0" applyFont="1" applyFill="1" applyBorder="1">
      <alignment vertical="center"/>
    </xf>
    <xf numFmtId="38" fontId="13" fillId="4" borderId="23" xfId="1" applyFont="1" applyFill="1" applyBorder="1" applyAlignment="1">
      <alignment horizontal="right" vertical="center"/>
    </xf>
    <xf numFmtId="38" fontId="13" fillId="0" borderId="9" xfId="1" applyFont="1" applyFill="1" applyBorder="1" applyAlignment="1">
      <alignment horizontal="right" vertical="center"/>
    </xf>
    <xf numFmtId="38" fontId="13" fillId="0" borderId="23" xfId="1" applyFont="1" applyBorder="1" applyAlignment="1">
      <alignment horizontal="right" vertical="center"/>
    </xf>
    <xf numFmtId="0" fontId="13" fillId="0" borderId="53" xfId="0" applyFont="1" applyBorder="1" applyAlignment="1">
      <alignment horizontal="center" vertical="center"/>
    </xf>
    <xf numFmtId="38" fontId="13" fillId="0" borderId="10" xfId="1" applyFont="1" applyBorder="1" applyAlignment="1">
      <alignment horizontal="right" vertical="center"/>
    </xf>
    <xf numFmtId="38" fontId="13" fillId="0" borderId="40" xfId="1" applyFont="1" applyBorder="1">
      <alignment vertical="center"/>
    </xf>
    <xf numFmtId="38" fontId="13" fillId="0" borderId="11" xfId="1" applyFont="1" applyBorder="1" applyAlignment="1">
      <alignment horizontal="center" vertical="center"/>
    </xf>
    <xf numFmtId="38" fontId="13" fillId="0" borderId="10" xfId="1" applyFont="1" applyBorder="1">
      <alignment vertical="center"/>
    </xf>
    <xf numFmtId="38" fontId="13" fillId="0" borderId="11" xfId="1" applyFont="1" applyBorder="1" applyAlignment="1">
      <alignment horizontal="right" vertical="center"/>
    </xf>
    <xf numFmtId="38" fontId="13" fillId="0" borderId="49" xfId="1" applyFont="1" applyBorder="1" applyAlignment="1">
      <alignment horizontal="center" vertical="center" shrinkToFit="1"/>
    </xf>
    <xf numFmtId="38" fontId="13" fillId="0" borderId="12" xfId="1" applyFont="1" applyBorder="1" applyAlignment="1">
      <alignment horizontal="right" vertical="center"/>
    </xf>
    <xf numFmtId="38" fontId="13" fillId="0" borderId="13" xfId="1" applyFont="1" applyBorder="1" applyAlignment="1">
      <alignment horizontal="right" vertical="center"/>
    </xf>
    <xf numFmtId="38" fontId="13" fillId="3" borderId="12" xfId="1" applyFont="1" applyFill="1" applyBorder="1">
      <alignment vertical="center"/>
    </xf>
    <xf numFmtId="38" fontId="13" fillId="0" borderId="20" xfId="1" applyFont="1" applyBorder="1">
      <alignment vertical="center"/>
    </xf>
    <xf numFmtId="38" fontId="13" fillId="0" borderId="19" xfId="1" applyFont="1" applyFill="1" applyBorder="1">
      <alignment vertical="center"/>
    </xf>
    <xf numFmtId="38" fontId="13" fillId="0" borderId="20" xfId="1" applyFont="1" applyBorder="1" applyAlignment="1">
      <alignment horizontal="right" vertical="center"/>
    </xf>
    <xf numFmtId="38" fontId="13" fillId="0" borderId="19" xfId="1" applyFont="1" applyBorder="1">
      <alignment vertical="center"/>
    </xf>
    <xf numFmtId="38" fontId="13" fillId="0" borderId="5" xfId="1" applyFont="1" applyBorder="1" applyAlignment="1">
      <alignment vertical="center" shrinkToFit="1"/>
    </xf>
    <xf numFmtId="0" fontId="13" fillId="0" borderId="51" xfId="0" applyFont="1" applyBorder="1" applyAlignment="1">
      <alignment horizontal="center" vertical="center"/>
    </xf>
    <xf numFmtId="38" fontId="13" fillId="0" borderId="39" xfId="1" applyFont="1" applyFill="1" applyBorder="1" applyAlignment="1">
      <alignment horizontal="right" vertical="center"/>
    </xf>
    <xf numFmtId="38" fontId="14" fillId="0" borderId="38" xfId="1" applyFont="1" applyBorder="1" applyAlignment="1">
      <alignment horizontal="right" vertical="center"/>
    </xf>
    <xf numFmtId="38" fontId="13" fillId="0" borderId="9" xfId="1" applyFont="1" applyBorder="1">
      <alignment vertical="center"/>
    </xf>
    <xf numFmtId="38" fontId="14" fillId="0" borderId="14" xfId="1" applyFont="1" applyBorder="1" applyAlignment="1">
      <alignment horizontal="right" vertical="center"/>
    </xf>
    <xf numFmtId="38" fontId="29" fillId="0" borderId="14" xfId="1" applyFont="1" applyBorder="1" applyAlignment="1">
      <alignment horizontal="right" vertical="center"/>
    </xf>
    <xf numFmtId="0" fontId="13" fillId="0" borderId="55" xfId="0" applyFont="1" applyBorder="1" applyAlignment="1">
      <alignment horizontal="center" vertical="center"/>
    </xf>
    <xf numFmtId="0" fontId="13" fillId="0" borderId="34" xfId="0" applyFont="1" applyBorder="1">
      <alignment vertical="center"/>
    </xf>
    <xf numFmtId="0" fontId="13" fillId="0" borderId="34" xfId="0" applyFont="1" applyBorder="1" applyAlignment="1">
      <alignment vertical="center"/>
    </xf>
    <xf numFmtId="0" fontId="13" fillId="0" borderId="11" xfId="0" applyFont="1" applyBorder="1" applyAlignment="1">
      <alignment vertical="center"/>
    </xf>
    <xf numFmtId="38" fontId="13" fillId="0" borderId="11" xfId="1" applyFont="1" applyBorder="1">
      <alignment vertical="center"/>
    </xf>
    <xf numFmtId="38" fontId="13" fillId="5" borderId="12" xfId="1" applyFont="1" applyFill="1" applyBorder="1">
      <alignment vertical="center"/>
    </xf>
    <xf numFmtId="38" fontId="13" fillId="0" borderId="12" xfId="1" applyFont="1" applyBorder="1">
      <alignment vertical="center"/>
    </xf>
    <xf numFmtId="38" fontId="13" fillId="8" borderId="12" xfId="1" applyFont="1" applyFill="1" applyBorder="1">
      <alignment vertical="center"/>
    </xf>
    <xf numFmtId="38" fontId="13" fillId="2" borderId="12" xfId="1" applyFont="1" applyFill="1" applyBorder="1">
      <alignment vertical="center"/>
    </xf>
    <xf numFmtId="38" fontId="13" fillId="0" borderId="0" xfId="1" applyFont="1">
      <alignment vertical="center"/>
    </xf>
    <xf numFmtId="38" fontId="13" fillId="0" borderId="0" xfId="1" applyFont="1" applyAlignment="1">
      <alignment horizontal="right" vertical="center"/>
    </xf>
    <xf numFmtId="38" fontId="13" fillId="0" borderId="0" xfId="1" applyFont="1" applyAlignment="1">
      <alignment horizontal="center" vertical="center" shrinkToFit="1"/>
    </xf>
    <xf numFmtId="38" fontId="13" fillId="4" borderId="46" xfId="1" applyFont="1" applyFill="1" applyBorder="1">
      <alignment vertical="center"/>
    </xf>
    <xf numFmtId="38" fontId="13" fillId="0" borderId="15" xfId="1" applyFont="1" applyBorder="1">
      <alignment vertical="center"/>
    </xf>
    <xf numFmtId="38" fontId="13" fillId="0" borderId="82" xfId="1" applyNumberFormat="1" applyFont="1" applyBorder="1">
      <alignment vertical="center"/>
    </xf>
    <xf numFmtId="38" fontId="13" fillId="0" borderId="15" xfId="1" applyFont="1" applyBorder="1" applyAlignment="1">
      <alignment horizontal="right" vertical="center"/>
    </xf>
    <xf numFmtId="38" fontId="13" fillId="0" borderId="38" xfId="1" applyFont="1" applyFill="1" applyBorder="1" applyAlignment="1">
      <alignment horizontal="right" vertical="center"/>
    </xf>
    <xf numFmtId="38" fontId="13" fillId="0" borderId="9" xfId="1" applyNumberFormat="1" applyFont="1" applyBorder="1">
      <alignment vertical="center"/>
    </xf>
    <xf numFmtId="38" fontId="13" fillId="0" borderId="14" xfId="1" applyFont="1" applyFill="1" applyBorder="1" applyAlignment="1">
      <alignment horizontal="right" vertical="center"/>
    </xf>
    <xf numFmtId="38" fontId="13" fillId="0" borderId="19" xfId="1" applyFont="1" applyBorder="1" applyAlignment="1">
      <alignment horizontal="right" vertical="center"/>
    </xf>
    <xf numFmtId="38" fontId="13" fillId="0" borderId="22" xfId="1" applyFont="1" applyBorder="1" applyAlignment="1">
      <alignment horizontal="right" vertical="center"/>
    </xf>
    <xf numFmtId="38" fontId="13" fillId="5" borderId="19" xfId="1" applyFont="1" applyFill="1" applyBorder="1">
      <alignment vertical="center"/>
    </xf>
    <xf numFmtId="38" fontId="13" fillId="8" borderId="19" xfId="1" applyFont="1" applyFill="1" applyBorder="1">
      <alignment vertical="center"/>
    </xf>
    <xf numFmtId="179" fontId="13" fillId="6" borderId="9" xfId="1" applyNumberFormat="1" applyFont="1" applyFill="1" applyBorder="1">
      <alignment vertical="center"/>
    </xf>
    <xf numFmtId="38" fontId="13" fillId="0" borderId="18" xfId="1" applyFont="1" applyBorder="1" applyAlignment="1">
      <alignment horizontal="right" vertical="center"/>
    </xf>
    <xf numFmtId="38" fontId="13" fillId="2" borderId="19" xfId="1" applyFont="1" applyFill="1" applyBorder="1">
      <alignment vertical="center"/>
    </xf>
    <xf numFmtId="38" fontId="13" fillId="0" borderId="42" xfId="1" applyFont="1" applyBorder="1" applyAlignment="1">
      <alignment horizontal="right" vertical="center"/>
    </xf>
    <xf numFmtId="0" fontId="28" fillId="0" borderId="0" xfId="0" applyFont="1">
      <alignment vertical="center"/>
    </xf>
    <xf numFmtId="38" fontId="13" fillId="0" borderId="26" xfId="1" applyFont="1" applyBorder="1" applyAlignment="1">
      <alignment vertical="center" shrinkToFit="1"/>
    </xf>
    <xf numFmtId="38" fontId="13" fillId="0" borderId="27" xfId="1" applyFont="1" applyBorder="1" applyAlignment="1">
      <alignment vertical="center" shrinkToFit="1"/>
    </xf>
    <xf numFmtId="38" fontId="13" fillId="0" borderId="28" xfId="1" applyFont="1" applyBorder="1" applyAlignment="1">
      <alignment vertical="center" shrinkToFit="1"/>
    </xf>
    <xf numFmtId="38" fontId="13" fillId="9" borderId="46" xfId="1" applyFont="1" applyFill="1" applyBorder="1" applyAlignment="1">
      <alignment vertical="center"/>
    </xf>
    <xf numFmtId="38" fontId="13" fillId="9" borderId="39" xfId="1" applyFont="1" applyFill="1" applyBorder="1" applyAlignment="1">
      <alignment vertical="center"/>
    </xf>
    <xf numFmtId="38" fontId="13" fillId="9" borderId="45" xfId="1" applyFont="1" applyFill="1" applyBorder="1" applyAlignment="1">
      <alignment vertical="center"/>
    </xf>
    <xf numFmtId="38" fontId="13" fillId="9" borderId="46" xfId="1" applyFont="1" applyFill="1" applyBorder="1" applyAlignment="1">
      <alignment horizontal="right" vertical="center"/>
    </xf>
    <xf numFmtId="38" fontId="13" fillId="9" borderId="46" xfId="1" applyFont="1" applyFill="1" applyBorder="1" applyAlignment="1">
      <alignment horizontal="center" vertical="center"/>
    </xf>
    <xf numFmtId="38" fontId="13" fillId="9" borderId="45" xfId="1" applyFont="1" applyFill="1" applyBorder="1" applyAlignment="1">
      <alignment horizontal="center" vertical="center" shrinkToFit="1"/>
    </xf>
    <xf numFmtId="0" fontId="13" fillId="0" borderId="102" xfId="0" applyFont="1" applyBorder="1" applyAlignment="1">
      <alignment horizontal="left" vertical="center" shrinkToFit="1"/>
    </xf>
    <xf numFmtId="0" fontId="13" fillId="0" borderId="99" xfId="0" applyFont="1" applyBorder="1" applyAlignment="1">
      <alignment vertical="center"/>
    </xf>
    <xf numFmtId="0" fontId="13" fillId="0" borderId="100" xfId="0" applyFont="1" applyBorder="1" applyAlignment="1">
      <alignment vertical="center"/>
    </xf>
    <xf numFmtId="38" fontId="13" fillId="0" borderId="8" xfId="1" applyFont="1" applyBorder="1" applyAlignment="1">
      <alignment vertical="center" wrapText="1"/>
    </xf>
    <xf numFmtId="38" fontId="13" fillId="0" borderId="42" xfId="1" applyFont="1" applyBorder="1" applyAlignment="1">
      <alignment vertical="center"/>
    </xf>
    <xf numFmtId="38" fontId="13" fillId="0" borderId="21" xfId="1" applyFont="1" applyBorder="1" applyAlignment="1">
      <alignment vertical="center" shrinkToFit="1"/>
    </xf>
    <xf numFmtId="0" fontId="13" fillId="0" borderId="6" xfId="0" applyFont="1" applyBorder="1" applyAlignment="1">
      <alignment horizontal="left" vertical="center" shrinkToFit="1"/>
    </xf>
    <xf numFmtId="0" fontId="13" fillId="0" borderId="14" xfId="0" applyFont="1" applyBorder="1" applyAlignment="1">
      <alignment vertical="center"/>
    </xf>
    <xf numFmtId="0" fontId="13" fillId="0" borderId="29" xfId="0" applyFont="1" applyBorder="1" applyAlignment="1">
      <alignment vertical="center"/>
    </xf>
    <xf numFmtId="38" fontId="13" fillId="0" borderId="50" xfId="1" applyFont="1" applyBorder="1" applyAlignment="1">
      <alignment vertical="center"/>
    </xf>
    <xf numFmtId="38" fontId="13" fillId="0" borderId="0" xfId="1" applyFont="1" applyBorder="1" applyAlignment="1">
      <alignment vertical="center"/>
    </xf>
    <xf numFmtId="38" fontId="13" fillId="0" borderId="38" xfId="1" applyFont="1" applyBorder="1" applyAlignment="1">
      <alignment vertical="center" shrinkToFit="1"/>
    </xf>
    <xf numFmtId="0" fontId="13" fillId="0" borderId="29" xfId="0" applyFont="1" applyFill="1" applyBorder="1" applyAlignment="1">
      <alignment vertical="center"/>
    </xf>
    <xf numFmtId="0" fontId="13" fillId="0" borderId="60" xfId="0" applyFont="1" applyBorder="1" applyAlignment="1">
      <alignment horizontal="left" vertical="center" shrinkToFit="1"/>
    </xf>
    <xf numFmtId="0" fontId="13" fillId="4" borderId="96" xfId="0" applyFont="1" applyFill="1" applyBorder="1" applyAlignment="1">
      <alignment horizontal="center" vertical="center" shrinkToFit="1"/>
    </xf>
    <xf numFmtId="0" fontId="13" fillId="4" borderId="91" xfId="0" applyFont="1" applyFill="1" applyBorder="1" applyAlignment="1">
      <alignment vertical="center"/>
    </xf>
    <xf numFmtId="0" fontId="13" fillId="4" borderId="92" xfId="0" applyFont="1" applyFill="1" applyBorder="1" applyAlignment="1">
      <alignment vertical="center"/>
    </xf>
    <xf numFmtId="0" fontId="13" fillId="4" borderId="93" xfId="0" applyFont="1" applyFill="1" applyBorder="1" applyAlignment="1">
      <alignment vertical="center"/>
    </xf>
    <xf numFmtId="38" fontId="13" fillId="0" borderId="50" xfId="1" applyFont="1" applyBorder="1" applyAlignment="1">
      <alignment horizontal="center" vertical="center"/>
    </xf>
    <xf numFmtId="38" fontId="13" fillId="0" borderId="90" xfId="1" applyFont="1" applyBorder="1" applyAlignment="1">
      <alignment horizontal="right" vertical="center"/>
    </xf>
    <xf numFmtId="38" fontId="14" fillId="0" borderId="0" xfId="1" applyFont="1" applyBorder="1" applyAlignment="1">
      <alignment horizontal="center" vertical="center"/>
    </xf>
    <xf numFmtId="40" fontId="13" fillId="0" borderId="0" xfId="1" applyNumberFormat="1" applyFont="1" applyBorder="1" applyAlignment="1">
      <alignment horizontal="center" vertical="center"/>
    </xf>
    <xf numFmtId="38" fontId="13" fillId="0" borderId="95" xfId="1" applyFont="1" applyBorder="1" applyAlignment="1">
      <alignment horizontal="center" vertical="center" shrinkToFit="1"/>
    </xf>
    <xf numFmtId="38" fontId="13" fillId="5" borderId="44" xfId="1" applyFont="1" applyFill="1" applyBorder="1" applyAlignment="1">
      <alignment vertical="center"/>
    </xf>
    <xf numFmtId="38" fontId="13" fillId="5" borderId="39" xfId="1" applyFont="1" applyFill="1" applyBorder="1" applyAlignment="1">
      <alignment vertical="center"/>
    </xf>
    <xf numFmtId="38" fontId="13" fillId="5" borderId="46" xfId="1" applyFont="1" applyFill="1" applyBorder="1" applyAlignment="1">
      <alignment vertical="center"/>
    </xf>
    <xf numFmtId="38" fontId="13" fillId="5" borderId="45" xfId="1" applyFont="1" applyFill="1" applyBorder="1" applyAlignment="1">
      <alignment vertical="center"/>
    </xf>
    <xf numFmtId="38" fontId="13" fillId="5" borderId="46" xfId="1" applyFont="1" applyFill="1" applyBorder="1" applyAlignment="1">
      <alignment horizontal="right" vertical="center"/>
    </xf>
    <xf numFmtId="38" fontId="13" fillId="5" borderId="46" xfId="1" applyFont="1" applyFill="1" applyBorder="1" applyAlignment="1">
      <alignment horizontal="center" vertical="center"/>
    </xf>
    <xf numFmtId="38" fontId="13" fillId="5" borderId="45" xfId="1" applyFont="1" applyFill="1" applyBorder="1" applyAlignment="1">
      <alignment horizontal="center" vertical="center" shrinkToFit="1"/>
    </xf>
    <xf numFmtId="38" fontId="13" fillId="0" borderId="8" xfId="1" applyFont="1" applyBorder="1" applyAlignment="1">
      <alignment vertical="center"/>
    </xf>
    <xf numFmtId="0" fontId="13" fillId="0" borderId="43" xfId="0" applyFont="1" applyBorder="1" applyAlignment="1">
      <alignment vertical="center"/>
    </xf>
    <xf numFmtId="0" fontId="13" fillId="8" borderId="60" xfId="0" applyFont="1" applyFill="1" applyBorder="1" applyAlignment="1">
      <alignment horizontal="left" vertical="center" shrinkToFit="1"/>
    </xf>
    <xf numFmtId="0" fontId="13" fillId="8" borderId="14" xfId="0" applyFont="1" applyFill="1" applyBorder="1" applyAlignment="1">
      <alignment vertical="center"/>
    </xf>
    <xf numFmtId="38" fontId="13" fillId="8" borderId="29" xfId="1" applyFont="1" applyFill="1" applyBorder="1" applyAlignment="1">
      <alignment vertical="center"/>
    </xf>
    <xf numFmtId="0" fontId="13" fillId="8" borderId="29" xfId="0" applyFont="1" applyFill="1" applyBorder="1" applyAlignment="1">
      <alignment vertical="center"/>
    </xf>
    <xf numFmtId="0" fontId="13" fillId="2" borderId="60" xfId="0" applyFont="1" applyFill="1" applyBorder="1" applyAlignment="1">
      <alignment horizontal="left" vertical="center" shrinkToFit="1"/>
    </xf>
    <xf numFmtId="0" fontId="13" fillId="2" borderId="14" xfId="0" applyFont="1" applyFill="1" applyBorder="1" applyAlignment="1">
      <alignment vertical="center"/>
    </xf>
    <xf numFmtId="38" fontId="13" fillId="2" borderId="29" xfId="1" applyFont="1" applyFill="1" applyBorder="1" applyAlignment="1">
      <alignment vertical="center"/>
    </xf>
    <xf numFmtId="0" fontId="13" fillId="2" borderId="29" xfId="0" applyFont="1" applyFill="1" applyBorder="1" applyAlignment="1">
      <alignment vertical="center"/>
    </xf>
    <xf numFmtId="0" fontId="13" fillId="4" borderId="87" xfId="0" applyFont="1" applyFill="1" applyBorder="1" applyAlignment="1">
      <alignment horizontal="center" vertical="center" shrinkToFit="1"/>
    </xf>
    <xf numFmtId="0" fontId="13" fillId="4" borderId="18" xfId="0" applyFont="1" applyFill="1" applyBorder="1" applyAlignment="1">
      <alignment vertical="center"/>
    </xf>
    <xf numFmtId="0" fontId="13" fillId="4" borderId="41" xfId="0" applyFont="1" applyFill="1" applyBorder="1" applyAlignment="1">
      <alignment vertical="center"/>
    </xf>
    <xf numFmtId="38" fontId="13" fillId="4" borderId="41" xfId="0" applyNumberFormat="1" applyFont="1" applyFill="1" applyBorder="1" applyAlignment="1">
      <alignment vertical="center"/>
    </xf>
    <xf numFmtId="38" fontId="13" fillId="0" borderId="0" xfId="1" applyFont="1" applyBorder="1" applyAlignment="1">
      <alignment horizontal="center" vertical="center"/>
    </xf>
    <xf numFmtId="38" fontId="13" fillId="0" borderId="38" xfId="1" applyFont="1" applyBorder="1" applyAlignment="1">
      <alignment horizontal="center" vertical="center" shrinkToFit="1"/>
    </xf>
    <xf numFmtId="0" fontId="13" fillId="0" borderId="57" xfId="0" applyFont="1" applyBorder="1" applyAlignment="1">
      <alignment vertical="center"/>
    </xf>
    <xf numFmtId="0" fontId="13" fillId="0" borderId="56" xfId="0" applyFont="1" applyBorder="1" applyAlignment="1">
      <alignment vertical="center"/>
    </xf>
    <xf numFmtId="38" fontId="13" fillId="0" borderId="24" xfId="1" applyFont="1" applyBorder="1" applyAlignment="1">
      <alignment vertical="center"/>
    </xf>
    <xf numFmtId="38" fontId="13" fillId="0" borderId="35" xfId="1" applyFont="1" applyBorder="1" applyAlignment="1">
      <alignment horizontal="right" vertical="center"/>
    </xf>
    <xf numFmtId="38" fontId="13" fillId="0" borderId="35" xfId="1" applyFont="1" applyBorder="1" applyAlignment="1">
      <alignment horizontal="center" vertical="center"/>
    </xf>
    <xf numFmtId="38" fontId="13" fillId="0" borderId="25" xfId="1" applyFont="1" applyBorder="1" applyAlignment="1">
      <alignment horizontal="center" vertical="center" shrinkToFit="1"/>
    </xf>
    <xf numFmtId="0" fontId="13" fillId="0" borderId="58" xfId="0" applyFont="1" applyBorder="1" applyAlignment="1">
      <alignment vertical="center"/>
    </xf>
    <xf numFmtId="0" fontId="13" fillId="0" borderId="37" xfId="0" applyFont="1" applyBorder="1" applyAlignment="1">
      <alignment vertical="center"/>
    </xf>
    <xf numFmtId="38" fontId="13" fillId="0" borderId="69" xfId="1" applyFont="1" applyBorder="1" applyAlignment="1">
      <alignment horizontal="left" vertical="center"/>
    </xf>
    <xf numFmtId="38" fontId="13" fillId="0" borderId="56" xfId="1" applyFont="1" applyBorder="1" applyAlignment="1">
      <alignment horizontal="right" vertical="center"/>
    </xf>
    <xf numFmtId="38" fontId="13" fillId="0" borderId="56" xfId="1" applyFont="1" applyBorder="1" applyAlignment="1">
      <alignment horizontal="center" vertical="center"/>
    </xf>
    <xf numFmtId="38" fontId="13" fillId="0" borderId="57" xfId="1" applyFont="1" applyBorder="1" applyAlignment="1">
      <alignment horizontal="center" vertical="center" shrinkToFit="1"/>
    </xf>
    <xf numFmtId="38" fontId="13" fillId="0" borderId="22" xfId="1" applyFont="1" applyBorder="1" applyAlignment="1">
      <alignment horizontal="left" vertical="center"/>
    </xf>
    <xf numFmtId="38" fontId="13" fillId="0" borderId="43" xfId="1" applyFont="1" applyBorder="1" applyAlignment="1">
      <alignment horizontal="right" vertical="center"/>
    </xf>
    <xf numFmtId="38" fontId="13" fillId="0" borderId="43" xfId="1" applyFont="1" applyBorder="1" applyAlignment="1">
      <alignment horizontal="center" vertical="center"/>
    </xf>
    <xf numFmtId="38" fontId="13" fillId="0" borderId="23" xfId="1" applyFont="1" applyBorder="1" applyAlignment="1">
      <alignment horizontal="center" vertical="center" shrinkToFit="1"/>
    </xf>
    <xf numFmtId="0" fontId="13" fillId="0" borderId="18" xfId="0" applyFont="1" applyBorder="1" applyAlignment="1">
      <alignment vertical="center"/>
    </xf>
    <xf numFmtId="0" fontId="13" fillId="0" borderId="41" xfId="0" applyFont="1" applyBorder="1" applyAlignment="1">
      <alignment vertical="center"/>
    </xf>
    <xf numFmtId="0" fontId="13" fillId="0" borderId="32" xfId="0" applyFont="1" applyBorder="1" applyAlignment="1">
      <alignment vertical="center"/>
    </xf>
    <xf numFmtId="0" fontId="13" fillId="0" borderId="35" xfId="0" applyFont="1" applyBorder="1" applyAlignment="1">
      <alignment vertical="center"/>
    </xf>
    <xf numFmtId="38" fontId="13" fillId="0" borderId="24" xfId="1" applyFont="1" applyBorder="1" applyAlignment="1">
      <alignment horizontal="center" vertical="center"/>
    </xf>
    <xf numFmtId="0" fontId="13" fillId="0" borderId="0" xfId="0" applyFont="1" applyAlignment="1">
      <alignment vertical="center"/>
    </xf>
    <xf numFmtId="0" fontId="13" fillId="0" borderId="66" xfId="0" applyFont="1" applyBorder="1">
      <alignment vertical="center"/>
    </xf>
    <xf numFmtId="0" fontId="13" fillId="0" borderId="85" xfId="0" applyFont="1" applyBorder="1">
      <alignment vertical="center"/>
    </xf>
    <xf numFmtId="0" fontId="13" fillId="0" borderId="86" xfId="0" applyFont="1" applyBorder="1">
      <alignment vertical="center"/>
    </xf>
    <xf numFmtId="0" fontId="13" fillId="0" borderId="83" xfId="0" applyFont="1" applyBorder="1" applyAlignment="1">
      <alignment vertical="center"/>
    </xf>
    <xf numFmtId="0" fontId="13" fillId="0" borderId="84" xfId="0" applyFont="1" applyBorder="1" applyAlignment="1">
      <alignment vertical="center"/>
    </xf>
    <xf numFmtId="0" fontId="13" fillId="0" borderId="71" xfId="0" applyFont="1" applyBorder="1">
      <alignment vertical="center"/>
    </xf>
    <xf numFmtId="0" fontId="13" fillId="0" borderId="62" xfId="0" applyFont="1" applyBorder="1">
      <alignment vertical="center"/>
    </xf>
    <xf numFmtId="0" fontId="13" fillId="0" borderId="76" xfId="0" applyFont="1" applyBorder="1">
      <alignment vertical="center"/>
    </xf>
    <xf numFmtId="0" fontId="13" fillId="0" borderId="65" xfId="0" applyFont="1" applyBorder="1">
      <alignment vertical="center"/>
    </xf>
    <xf numFmtId="0" fontId="13" fillId="0" borderId="61" xfId="0" applyFont="1" applyBorder="1" applyAlignment="1">
      <alignment horizontal="right" vertical="center"/>
    </xf>
    <xf numFmtId="0" fontId="13" fillId="0" borderId="70" xfId="0" applyFont="1" applyBorder="1">
      <alignment vertical="center"/>
    </xf>
    <xf numFmtId="0" fontId="13" fillId="0" borderId="61" xfId="0" applyFont="1" applyBorder="1">
      <alignment vertical="center"/>
    </xf>
    <xf numFmtId="0" fontId="13" fillId="0" borderId="38" xfId="0" applyFont="1" applyBorder="1" applyAlignment="1">
      <alignment horizontal="right" vertical="center"/>
    </xf>
    <xf numFmtId="0" fontId="13" fillId="0" borderId="38" xfId="0" applyFont="1" applyBorder="1" applyAlignment="1">
      <alignment horizontal="center" vertical="center" shrinkToFit="1"/>
    </xf>
    <xf numFmtId="0" fontId="13" fillId="0" borderId="73" xfId="0" applyFont="1" applyBorder="1">
      <alignment vertical="center"/>
    </xf>
    <xf numFmtId="0" fontId="13" fillId="0" borderId="72" xfId="0" applyFont="1" applyBorder="1">
      <alignment vertical="center"/>
    </xf>
    <xf numFmtId="0" fontId="13" fillId="0" borderId="75" xfId="0" applyFont="1" applyBorder="1">
      <alignment vertical="center"/>
    </xf>
    <xf numFmtId="0" fontId="13" fillId="0" borderId="64" xfId="0" applyFont="1" applyBorder="1">
      <alignment vertical="center"/>
    </xf>
    <xf numFmtId="0" fontId="13" fillId="0" borderId="79" xfId="0" applyFont="1" applyBorder="1">
      <alignment vertical="center"/>
    </xf>
    <xf numFmtId="0" fontId="13" fillId="0" borderId="80" xfId="0" applyFont="1" applyBorder="1">
      <alignment vertical="center"/>
    </xf>
    <xf numFmtId="0" fontId="13" fillId="0" borderId="80" xfId="0" applyFont="1" applyBorder="1" applyAlignment="1">
      <alignment horizontal="right" vertical="center"/>
    </xf>
    <xf numFmtId="0" fontId="13" fillId="0" borderId="20" xfId="0" applyFont="1" applyBorder="1">
      <alignment vertical="center"/>
    </xf>
    <xf numFmtId="0" fontId="13" fillId="0" borderId="20" xfId="0" applyFont="1" applyBorder="1" applyAlignment="1">
      <alignment horizontal="right" vertical="center"/>
    </xf>
    <xf numFmtId="0" fontId="13" fillId="0" borderId="20" xfId="0" applyFont="1" applyBorder="1" applyAlignment="1">
      <alignment horizontal="center" vertical="center" shrinkToFit="1"/>
    </xf>
    <xf numFmtId="0" fontId="13" fillId="0" borderId="42" xfId="0" applyFont="1" applyBorder="1">
      <alignment vertical="center"/>
    </xf>
    <xf numFmtId="0" fontId="13" fillId="0" borderId="0" xfId="0" applyFont="1" applyBorder="1">
      <alignment vertical="center"/>
    </xf>
    <xf numFmtId="0" fontId="13" fillId="0" borderId="12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>
      <alignment horizontal="right" vertical="center"/>
    </xf>
    <xf numFmtId="0" fontId="13" fillId="0" borderId="13" xfId="0" applyFont="1" applyBorder="1" applyAlignment="1">
      <alignment horizontal="right" vertical="center"/>
    </xf>
    <xf numFmtId="0" fontId="13" fillId="0" borderId="47" xfId="0" applyFont="1" applyBorder="1" applyAlignment="1">
      <alignment horizontal="right" vertical="center"/>
    </xf>
    <xf numFmtId="0" fontId="13" fillId="0" borderId="97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98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shrinkToFit="1"/>
    </xf>
    <xf numFmtId="0" fontId="13" fillId="0" borderId="114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38" fontId="13" fillId="0" borderId="26" xfId="0" applyNumberFormat="1" applyFont="1" applyBorder="1" applyAlignment="1">
      <alignment horizontal="center" vertical="center" shrinkToFit="1"/>
    </xf>
    <xf numFmtId="38" fontId="13" fillId="0" borderId="28" xfId="0" applyNumberFormat="1" applyFont="1" applyBorder="1" applyAlignment="1">
      <alignment horizontal="center" vertical="center" shrinkToFit="1"/>
    </xf>
    <xf numFmtId="0" fontId="13" fillId="0" borderId="27" xfId="0" applyFont="1" applyBorder="1" applyAlignment="1">
      <alignment horizontal="center" vertical="center"/>
    </xf>
    <xf numFmtId="0" fontId="13" fillId="0" borderId="94" xfId="0" applyFont="1" applyBorder="1" applyAlignment="1">
      <alignment horizontal="center" vertical="center" shrinkToFit="1"/>
    </xf>
    <xf numFmtId="0" fontId="13" fillId="0" borderId="95" xfId="0" applyFont="1" applyBorder="1" applyAlignment="1">
      <alignment horizontal="center" vertical="center" shrinkToFit="1"/>
    </xf>
    <xf numFmtId="0" fontId="13" fillId="0" borderId="111" xfId="0" applyFont="1" applyBorder="1" applyAlignment="1">
      <alignment vertical="center"/>
    </xf>
    <xf numFmtId="0" fontId="13" fillId="0" borderId="30" xfId="0" applyFont="1" applyBorder="1" applyAlignment="1">
      <alignment vertical="center"/>
    </xf>
    <xf numFmtId="0" fontId="13" fillId="0" borderId="15" xfId="0" applyFont="1" applyBorder="1" applyAlignment="1">
      <alignment vertical="center"/>
    </xf>
    <xf numFmtId="38" fontId="13" fillId="0" borderId="39" xfId="1" applyFont="1" applyBorder="1" applyAlignment="1">
      <alignment vertical="center" shrinkToFit="1"/>
    </xf>
    <xf numFmtId="38" fontId="13" fillId="0" borderId="46" xfId="1" applyFont="1" applyBorder="1" applyAlignment="1">
      <alignment vertical="center" shrinkToFit="1"/>
    </xf>
    <xf numFmtId="38" fontId="13" fillId="0" borderId="45" xfId="1" applyFont="1" applyBorder="1" applyAlignment="1">
      <alignment vertical="center" shrinkToFit="1"/>
    </xf>
    <xf numFmtId="0" fontId="13" fillId="0" borderId="59" xfId="0" applyFont="1" applyBorder="1" applyAlignment="1">
      <alignment vertical="center"/>
    </xf>
    <xf numFmtId="0" fontId="0" fillId="0" borderId="29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9" fontId="13" fillId="0" borderId="50" xfId="10" applyFont="1" applyBorder="1" applyAlignment="1">
      <alignment vertical="center" shrinkToFit="1"/>
    </xf>
    <xf numFmtId="0" fontId="0" fillId="0" borderId="0" xfId="0" applyFont="1" applyAlignment="1">
      <alignment vertical="center" shrinkToFit="1"/>
    </xf>
    <xf numFmtId="0" fontId="0" fillId="0" borderId="38" xfId="0" applyFont="1" applyBorder="1" applyAlignment="1">
      <alignment vertical="center" shrinkToFit="1"/>
    </xf>
    <xf numFmtId="0" fontId="13" fillId="0" borderId="26" xfId="0" applyFont="1" applyBorder="1" applyAlignment="1">
      <alignment horizontal="center" vertical="center" shrinkToFit="1"/>
    </xf>
    <xf numFmtId="0" fontId="13" fillId="0" borderId="28" xfId="0" applyFont="1" applyBorder="1" applyAlignment="1">
      <alignment horizontal="center" vertical="center" shrinkToFit="1"/>
    </xf>
    <xf numFmtId="0" fontId="13" fillId="0" borderId="12" xfId="0" applyFont="1" applyBorder="1" applyAlignment="1">
      <alignment horizontal="center" vertical="center" shrinkToFit="1"/>
    </xf>
    <xf numFmtId="0" fontId="13" fillId="0" borderId="7" xfId="0" applyFont="1" applyBorder="1" applyAlignment="1">
      <alignment horizontal="center" vertical="center" shrinkToFit="1"/>
    </xf>
    <xf numFmtId="0" fontId="13" fillId="0" borderId="13" xfId="0" applyFont="1" applyBorder="1" applyAlignment="1">
      <alignment horizontal="center" vertical="center" shrinkToFit="1"/>
    </xf>
    <xf numFmtId="0" fontId="13" fillId="0" borderId="8" xfId="0" applyFont="1" applyBorder="1" applyAlignment="1">
      <alignment horizontal="center" vertical="center" shrinkToFit="1"/>
    </xf>
    <xf numFmtId="0" fontId="13" fillId="0" borderId="42" xfId="0" applyFont="1" applyBorder="1" applyAlignment="1">
      <alignment horizontal="center" vertical="center" shrinkToFit="1"/>
    </xf>
    <xf numFmtId="0" fontId="13" fillId="0" borderId="21" xfId="0" applyFont="1" applyBorder="1" applyAlignment="1">
      <alignment horizontal="center" vertical="center" shrinkToFit="1"/>
    </xf>
    <xf numFmtId="0" fontId="13" fillId="0" borderId="90" xfId="0" applyFont="1" applyBorder="1" applyAlignment="1">
      <alignment horizontal="center" vertical="center" shrinkToFit="1"/>
    </xf>
    <xf numFmtId="0" fontId="13" fillId="0" borderId="94" xfId="0" applyFont="1" applyBorder="1" applyAlignment="1">
      <alignment horizontal="center" vertical="center"/>
    </xf>
    <xf numFmtId="0" fontId="13" fillId="0" borderId="90" xfId="0" applyFont="1" applyBorder="1" applyAlignment="1">
      <alignment horizontal="center" vertical="center"/>
    </xf>
    <xf numFmtId="0" fontId="13" fillId="0" borderId="95" xfId="0" applyFont="1" applyBorder="1" applyAlignment="1">
      <alignment horizontal="center" vertical="center"/>
    </xf>
    <xf numFmtId="38" fontId="13" fillId="0" borderId="22" xfId="1" applyFont="1" applyBorder="1" applyAlignment="1">
      <alignment vertical="center" shrinkToFit="1"/>
    </xf>
    <xf numFmtId="0" fontId="0" fillId="0" borderId="43" xfId="0" applyFont="1" applyBorder="1" applyAlignment="1">
      <alignment vertical="center" shrinkToFit="1"/>
    </xf>
    <xf numFmtId="0" fontId="0" fillId="0" borderId="23" xfId="0" applyFont="1" applyBorder="1" applyAlignment="1">
      <alignment vertical="center" shrinkToFit="1"/>
    </xf>
    <xf numFmtId="38" fontId="13" fillId="0" borderId="10" xfId="1" applyFont="1" applyBorder="1" applyAlignment="1">
      <alignment vertical="center" shrinkToFit="1"/>
    </xf>
    <xf numFmtId="0" fontId="0" fillId="0" borderId="34" xfId="0" applyFont="1" applyBorder="1" applyAlignment="1">
      <alignment vertical="center" shrinkToFit="1"/>
    </xf>
    <xf numFmtId="0" fontId="0" fillId="0" borderId="11" xfId="0" applyFont="1" applyBorder="1" applyAlignment="1">
      <alignment vertical="center" shrinkToFit="1"/>
    </xf>
    <xf numFmtId="9" fontId="13" fillId="0" borderId="12" xfId="10" applyNumberFormat="1" applyFont="1" applyFill="1" applyBorder="1" applyAlignment="1">
      <alignment vertical="center" shrinkToFit="1"/>
    </xf>
    <xf numFmtId="0" fontId="0" fillId="0" borderId="7" xfId="0" applyFont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0" fontId="13" fillId="0" borderId="50" xfId="0" applyFont="1" applyBorder="1" applyAlignment="1">
      <alignment horizontal="center" vertical="center"/>
    </xf>
    <xf numFmtId="0" fontId="13" fillId="0" borderId="29" xfId="0" applyFont="1" applyBorder="1" applyAlignment="1">
      <alignment vertical="center"/>
    </xf>
    <xf numFmtId="0" fontId="13" fillId="0" borderId="14" xfId="0" applyFont="1" applyBorder="1" applyAlignment="1">
      <alignment vertical="center"/>
    </xf>
    <xf numFmtId="38" fontId="13" fillId="0" borderId="50" xfId="1" applyFont="1" applyFill="1" applyBorder="1" applyAlignment="1">
      <alignment vertical="center" shrinkToFit="1"/>
    </xf>
    <xf numFmtId="38" fontId="13" fillId="0" borderId="22" xfId="1" applyFont="1" applyFill="1" applyBorder="1" applyAlignment="1">
      <alignment vertical="center" shrinkToFit="1"/>
    </xf>
    <xf numFmtId="38" fontId="13" fillId="0" borderId="1" xfId="1" applyFont="1" applyFill="1" applyBorder="1" applyAlignment="1">
      <alignment vertical="center" shrinkToFit="1"/>
    </xf>
    <xf numFmtId="0" fontId="0" fillId="0" borderId="1" xfId="0" applyFont="1" applyBorder="1" applyAlignment="1">
      <alignment vertical="center" shrinkToFit="1"/>
    </xf>
    <xf numFmtId="0" fontId="13" fillId="0" borderId="46" xfId="0" applyFont="1" applyBorder="1" applyAlignment="1">
      <alignment vertical="center"/>
    </xf>
    <xf numFmtId="0" fontId="13" fillId="0" borderId="45" xfId="0" applyFont="1" applyBorder="1" applyAlignment="1">
      <alignment vertical="center"/>
    </xf>
    <xf numFmtId="0" fontId="13" fillId="0" borderId="3" xfId="0" applyFont="1" applyBorder="1" applyAlignment="1">
      <alignment horizontal="center" vertical="center"/>
    </xf>
    <xf numFmtId="38" fontId="13" fillId="0" borderId="26" xfId="1" applyFont="1" applyBorder="1" applyAlignment="1">
      <alignment horizontal="center" vertical="center"/>
    </xf>
    <xf numFmtId="38" fontId="13" fillId="0" borderId="27" xfId="1" applyFont="1" applyBorder="1" applyAlignment="1">
      <alignment horizontal="center" vertical="center"/>
    </xf>
    <xf numFmtId="38" fontId="13" fillId="0" borderId="28" xfId="1" applyFont="1" applyBorder="1" applyAlignment="1">
      <alignment horizontal="center" vertical="center"/>
    </xf>
    <xf numFmtId="0" fontId="13" fillId="9" borderId="39" xfId="0" applyFont="1" applyFill="1" applyBorder="1" applyAlignment="1">
      <alignment horizontal="center" vertical="center"/>
    </xf>
    <xf numFmtId="0" fontId="13" fillId="9" borderId="45" xfId="0" applyFont="1" applyFill="1" applyBorder="1" applyAlignment="1">
      <alignment horizontal="center" vertical="center"/>
    </xf>
    <xf numFmtId="38" fontId="13" fillId="9" borderId="39" xfId="1" applyFont="1" applyFill="1" applyBorder="1" applyAlignment="1">
      <alignment vertical="center"/>
    </xf>
    <xf numFmtId="38" fontId="13" fillId="9" borderId="46" xfId="1" applyFont="1" applyFill="1" applyBorder="1" applyAlignment="1">
      <alignment vertical="center"/>
    </xf>
    <xf numFmtId="0" fontId="13" fillId="0" borderId="8" xfId="0" applyFont="1" applyBorder="1" applyAlignment="1">
      <alignment horizontal="center" vertical="center" textRotation="255"/>
    </xf>
    <xf numFmtId="0" fontId="13" fillId="0" borderId="50" xfId="0" applyFont="1" applyBorder="1" applyAlignment="1">
      <alignment horizontal="center" vertical="center" textRotation="255"/>
    </xf>
    <xf numFmtId="0" fontId="13" fillId="0" borderId="94" xfId="0" applyFont="1" applyBorder="1" applyAlignment="1">
      <alignment horizontal="center" vertical="center" textRotation="255"/>
    </xf>
    <xf numFmtId="38" fontId="13" fillId="0" borderId="101" xfId="1" applyFont="1" applyFill="1" applyBorder="1" applyAlignment="1">
      <alignment vertical="center"/>
    </xf>
    <xf numFmtId="38" fontId="13" fillId="0" borderId="100" xfId="1" applyFont="1" applyFill="1" applyBorder="1" applyAlignment="1">
      <alignment vertical="center"/>
    </xf>
    <xf numFmtId="38" fontId="13" fillId="0" borderId="9" xfId="1" applyFont="1" applyFill="1" applyBorder="1" applyAlignment="1">
      <alignment vertical="center"/>
    </xf>
    <xf numFmtId="38" fontId="13" fillId="0" borderId="29" xfId="1" applyFont="1" applyFill="1" applyBorder="1" applyAlignment="1">
      <alignment vertical="center"/>
    </xf>
    <xf numFmtId="0" fontId="13" fillId="5" borderId="83" xfId="0" applyFont="1" applyFill="1" applyBorder="1" applyAlignment="1">
      <alignment horizontal="center" vertical="center"/>
    </xf>
    <xf numFmtId="0" fontId="13" fillId="5" borderId="45" xfId="0" applyFont="1" applyFill="1" applyBorder="1" applyAlignment="1">
      <alignment horizontal="center" vertical="center"/>
    </xf>
    <xf numFmtId="38" fontId="13" fillId="5" borderId="39" xfId="1" applyFont="1" applyFill="1" applyBorder="1" applyAlignment="1">
      <alignment vertical="center"/>
    </xf>
    <xf numFmtId="38" fontId="13" fillId="5" borderId="46" xfId="1" applyFont="1" applyFill="1" applyBorder="1" applyAlignment="1">
      <alignment vertical="center"/>
    </xf>
    <xf numFmtId="0" fontId="13" fillId="0" borderId="21" xfId="0" applyFont="1" applyBorder="1" applyAlignment="1">
      <alignment horizontal="center" vertical="center" textRotation="255"/>
    </xf>
    <xf numFmtId="0" fontId="13" fillId="0" borderId="38" xfId="0" applyFont="1" applyBorder="1" applyAlignment="1">
      <alignment horizontal="center" vertical="center" textRotation="255"/>
    </xf>
    <xf numFmtId="38" fontId="13" fillId="6" borderId="101" xfId="1" applyFont="1" applyFill="1" applyBorder="1" applyAlignment="1">
      <alignment vertical="center"/>
    </xf>
    <xf numFmtId="38" fontId="13" fillId="6" borderId="100" xfId="1" applyFont="1" applyFill="1" applyBorder="1" applyAlignment="1">
      <alignment vertical="center"/>
    </xf>
    <xf numFmtId="38" fontId="13" fillId="6" borderId="9" xfId="1" applyFont="1" applyFill="1" applyBorder="1" applyAlignment="1">
      <alignment vertical="center"/>
    </xf>
    <xf numFmtId="38" fontId="13" fillId="6" borderId="29" xfId="1" applyFont="1" applyFill="1" applyBorder="1" applyAlignment="1">
      <alignment vertical="center"/>
    </xf>
    <xf numFmtId="0" fontId="13" fillId="0" borderId="9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38" fontId="13" fillId="4" borderId="92" xfId="1" applyFont="1" applyFill="1" applyBorder="1" applyAlignment="1">
      <alignment vertical="center"/>
    </xf>
    <xf numFmtId="38" fontId="13" fillId="4" borderId="93" xfId="1" applyFont="1" applyFill="1" applyBorder="1" applyAlignment="1">
      <alignment vertical="center"/>
    </xf>
    <xf numFmtId="0" fontId="13" fillId="0" borderId="17" xfId="0" applyFont="1" applyBorder="1" applyAlignment="1">
      <alignment horizontal="center" vertical="center"/>
    </xf>
    <xf numFmtId="38" fontId="13" fillId="0" borderId="36" xfId="1" applyFont="1" applyFill="1" applyBorder="1" applyAlignment="1">
      <alignment vertical="center"/>
    </xf>
    <xf numFmtId="38" fontId="13" fillId="0" borderId="37" xfId="1" applyFont="1" applyFill="1" applyBorder="1" applyAlignment="1">
      <alignment vertical="center"/>
    </xf>
    <xf numFmtId="0" fontId="13" fillId="0" borderId="4" xfId="0" applyFont="1" applyBorder="1" applyAlignment="1">
      <alignment horizontal="center" vertical="center"/>
    </xf>
    <xf numFmtId="38" fontId="13" fillId="0" borderId="40" xfId="1" applyFont="1" applyBorder="1" applyAlignment="1">
      <alignment vertical="center"/>
    </xf>
    <xf numFmtId="38" fontId="13" fillId="0" borderId="41" xfId="1" applyFont="1" applyBorder="1" applyAlignment="1">
      <alignment vertical="center"/>
    </xf>
    <xf numFmtId="38" fontId="13" fillId="8" borderId="9" xfId="1" applyFont="1" applyFill="1" applyBorder="1" applyAlignment="1">
      <alignment vertical="center"/>
    </xf>
    <xf numFmtId="38" fontId="13" fillId="8" borderId="29" xfId="1" applyFont="1" applyFill="1" applyBorder="1" applyAlignment="1">
      <alignment vertical="center"/>
    </xf>
    <xf numFmtId="38" fontId="13" fillId="2" borderId="9" xfId="1" applyFont="1" applyFill="1" applyBorder="1" applyAlignment="1">
      <alignment vertical="center"/>
    </xf>
    <xf numFmtId="38" fontId="13" fillId="2" borderId="29" xfId="1" applyFont="1" applyFill="1" applyBorder="1" applyAlignment="1">
      <alignment vertical="center"/>
    </xf>
    <xf numFmtId="38" fontId="13" fillId="4" borderId="88" xfId="1" applyFont="1" applyFill="1" applyBorder="1" applyAlignment="1">
      <alignment vertical="center"/>
    </xf>
    <xf numFmtId="38" fontId="13" fillId="4" borderId="89" xfId="1" applyFont="1" applyFill="1" applyBorder="1" applyAlignment="1">
      <alignment vertical="center"/>
    </xf>
    <xf numFmtId="0" fontId="28" fillId="0" borderId="31" xfId="0" applyFont="1" applyBorder="1" applyAlignment="1">
      <alignment horizontal="center" vertical="center"/>
    </xf>
    <xf numFmtId="0" fontId="28" fillId="0" borderId="32" xfId="0" applyFont="1" applyBorder="1" applyAlignment="1">
      <alignment horizontal="center" vertical="center"/>
    </xf>
    <xf numFmtId="38" fontId="13" fillId="0" borderId="24" xfId="1" applyFont="1" applyFill="1" applyBorder="1" applyAlignment="1">
      <alignment vertical="center"/>
    </xf>
    <xf numFmtId="38" fontId="13" fillId="0" borderId="35" xfId="1" applyFont="1" applyFill="1" applyBorder="1" applyAlignment="1">
      <alignment vertical="center"/>
    </xf>
    <xf numFmtId="0" fontId="28" fillId="0" borderId="112" xfId="0" applyFont="1" applyBorder="1" applyAlignment="1">
      <alignment horizontal="center" vertical="center"/>
    </xf>
    <xf numFmtId="0" fontId="28" fillId="0" borderId="113" xfId="0" applyFont="1" applyBorder="1" applyAlignment="1">
      <alignment horizontal="center" vertical="center"/>
    </xf>
    <xf numFmtId="0" fontId="13" fillId="0" borderId="47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3" fillId="0" borderId="62" xfId="0" applyFont="1" applyBorder="1" applyAlignment="1">
      <alignment horizontal="center" vertical="center"/>
    </xf>
    <xf numFmtId="0" fontId="13" fillId="0" borderId="77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38" xfId="0" applyFont="1" applyBorder="1" applyAlignment="1">
      <alignment horizontal="center" vertical="center"/>
    </xf>
    <xf numFmtId="0" fontId="13" fillId="0" borderId="81" xfId="0" applyFont="1" applyFill="1" applyBorder="1" applyAlignment="1">
      <alignment horizontal="center" vertical="center"/>
    </xf>
    <xf numFmtId="0" fontId="13" fillId="0" borderId="67" xfId="0" applyFont="1" applyBorder="1" applyAlignment="1">
      <alignment horizontal="center" vertical="center"/>
    </xf>
    <xf numFmtId="0" fontId="13" fillId="0" borderId="68" xfId="0" applyFont="1" applyBorder="1" applyAlignment="1">
      <alignment horizontal="center" vertical="center"/>
    </xf>
    <xf numFmtId="0" fontId="13" fillId="0" borderId="39" xfId="0" applyFont="1" applyBorder="1" applyAlignment="1">
      <alignment horizontal="center" vertical="center"/>
    </xf>
    <xf numFmtId="0" fontId="13" fillId="0" borderId="46" xfId="0" applyFont="1" applyBorder="1" applyAlignment="1">
      <alignment horizontal="center" vertical="center"/>
    </xf>
    <xf numFmtId="0" fontId="13" fillId="0" borderId="45" xfId="0" applyFont="1" applyBorder="1" applyAlignment="1">
      <alignment horizontal="center" vertical="center"/>
    </xf>
    <xf numFmtId="0" fontId="13" fillId="0" borderId="63" xfId="0" applyFont="1" applyFill="1" applyBorder="1" applyAlignment="1">
      <alignment horizontal="center" vertical="center"/>
    </xf>
    <xf numFmtId="0" fontId="13" fillId="0" borderId="62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3" fillId="0" borderId="42" xfId="0" applyFont="1" applyBorder="1" applyAlignment="1">
      <alignment vertical="center"/>
    </xf>
    <xf numFmtId="0" fontId="13" fillId="0" borderId="74" xfId="0" applyFont="1" applyBorder="1" applyAlignment="1">
      <alignment horizontal="center" vertical="center"/>
    </xf>
    <xf numFmtId="0" fontId="13" fillId="0" borderId="72" xfId="0" applyFont="1" applyBorder="1" applyAlignment="1">
      <alignment horizontal="center" vertical="center"/>
    </xf>
    <xf numFmtId="0" fontId="13" fillId="0" borderId="78" xfId="0" applyFont="1" applyBorder="1" applyAlignment="1">
      <alignment horizontal="center" vertical="center"/>
    </xf>
    <xf numFmtId="9" fontId="7" fillId="0" borderId="12" xfId="10" applyNumberFormat="1" applyFont="1" applyFill="1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13" xfId="0" applyBorder="1" applyAlignment="1">
      <alignment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21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 shrinkToFit="1"/>
    </xf>
    <xf numFmtId="0" fontId="7" fillId="0" borderId="90" xfId="0" applyFont="1" applyBorder="1" applyAlignment="1">
      <alignment horizontal="center" vertical="center" shrinkToFit="1"/>
    </xf>
    <xf numFmtId="0" fontId="7" fillId="0" borderId="95" xfId="0" applyFont="1" applyBorder="1" applyAlignment="1">
      <alignment horizontal="center" vertical="center" shrinkToFit="1"/>
    </xf>
    <xf numFmtId="0" fontId="16" fillId="0" borderId="111" xfId="0" applyFont="1" applyBorder="1" applyAlignment="1">
      <alignment vertical="center"/>
    </xf>
    <xf numFmtId="0" fontId="16" fillId="0" borderId="30" xfId="0" applyFont="1" applyBorder="1" applyAlignment="1">
      <alignment vertical="center"/>
    </xf>
    <xf numFmtId="0" fontId="16" fillId="0" borderId="15" xfId="0" applyFont="1" applyBorder="1" applyAlignment="1">
      <alignment vertical="center"/>
    </xf>
    <xf numFmtId="0" fontId="16" fillId="0" borderId="59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4" xfId="0" applyBorder="1" applyAlignment="1">
      <alignment vertical="center"/>
    </xf>
    <xf numFmtId="0" fontId="7" fillId="0" borderId="59" xfId="0" applyFont="1" applyBorder="1" applyAlignment="1">
      <alignment vertical="center"/>
    </xf>
    <xf numFmtId="38" fontId="16" fillId="0" borderId="39" xfId="1" applyFont="1" applyBorder="1" applyAlignment="1">
      <alignment vertical="center" shrinkToFit="1"/>
    </xf>
    <xf numFmtId="38" fontId="16" fillId="0" borderId="46" xfId="1" applyFont="1" applyBorder="1" applyAlignment="1">
      <alignment vertical="center" shrinkToFit="1"/>
    </xf>
    <xf numFmtId="38" fontId="16" fillId="0" borderId="45" xfId="1" applyFont="1" applyBorder="1" applyAlignment="1">
      <alignment vertical="center" shrinkToFit="1"/>
    </xf>
    <xf numFmtId="9" fontId="16" fillId="0" borderId="50" xfId="10" applyFont="1" applyBorder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38" xfId="0" applyBorder="1" applyAlignment="1">
      <alignment vertical="center" shrinkToFit="1"/>
    </xf>
    <xf numFmtId="38" fontId="7" fillId="0" borderId="22" xfId="1" applyFont="1" applyBorder="1" applyAlignment="1">
      <alignment vertical="center" shrinkToFit="1"/>
    </xf>
    <xf numFmtId="0" fontId="0" fillId="0" borderId="43" xfId="0" applyBorder="1" applyAlignment="1">
      <alignment vertical="center" shrinkToFit="1"/>
    </xf>
    <xf numFmtId="0" fontId="0" fillId="0" borderId="23" xfId="0" applyBorder="1" applyAlignment="1">
      <alignment vertical="center" shrinkToFit="1"/>
    </xf>
    <xf numFmtId="38" fontId="7" fillId="0" borderId="10" xfId="1" applyFont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11" xfId="0" applyBorder="1" applyAlignment="1">
      <alignment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  <xf numFmtId="0" fontId="7" fillId="0" borderId="13" xfId="0" applyFont="1" applyBorder="1" applyAlignment="1">
      <alignment horizontal="center" vertical="center" shrinkToFit="1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6" fillId="0" borderId="29" xfId="0" applyFont="1" applyBorder="1" applyAlignment="1">
      <alignment vertical="center"/>
    </xf>
    <xf numFmtId="0" fontId="16" fillId="0" borderId="14" xfId="0" applyFont="1" applyBorder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shrinkToFit="1"/>
    </xf>
    <xf numFmtId="0" fontId="7" fillId="0" borderId="114" xfId="0" applyFont="1" applyBorder="1" applyAlignment="1">
      <alignment horizontal="center" vertical="center" shrinkToFit="1"/>
    </xf>
    <xf numFmtId="0" fontId="7" fillId="0" borderId="42" xfId="0" applyFont="1" applyBorder="1" applyAlignment="1">
      <alignment vertical="center"/>
    </xf>
    <xf numFmtId="0" fontId="7" fillId="0" borderId="5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7" fillId="0" borderId="63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7" fillId="0" borderId="74" xfId="0" applyFont="1" applyBorder="1" applyAlignment="1">
      <alignment horizontal="center" vertical="center"/>
    </xf>
    <xf numFmtId="0" fontId="7" fillId="0" borderId="72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 vertical="center"/>
    </xf>
    <xf numFmtId="0" fontId="7" fillId="0" borderId="81" xfId="0" applyFont="1" applyFill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38" fontId="7" fillId="0" borderId="40" xfId="1" applyFont="1" applyBorder="1" applyAlignment="1">
      <alignment vertical="center"/>
    </xf>
    <xf numFmtId="38" fontId="7" fillId="0" borderId="41" xfId="1" applyFont="1" applyBorder="1" applyAlignment="1">
      <alignment vertical="center"/>
    </xf>
    <xf numFmtId="0" fontId="10" fillId="0" borderId="112" xfId="0" applyFont="1" applyBorder="1" applyAlignment="1">
      <alignment horizontal="center" vertical="center"/>
    </xf>
    <xf numFmtId="0" fontId="10" fillId="0" borderId="113" xfId="0" applyFont="1" applyBorder="1" applyAlignment="1">
      <alignment horizontal="center" vertical="center"/>
    </xf>
    <xf numFmtId="38" fontId="7" fillId="0" borderId="24" xfId="1" applyFont="1" applyFill="1" applyBorder="1" applyAlignment="1">
      <alignment vertical="center"/>
    </xf>
    <xf numFmtId="38" fontId="7" fillId="0" borderId="35" xfId="1" applyFont="1" applyFill="1" applyBorder="1" applyAlignment="1">
      <alignment vertical="center"/>
    </xf>
    <xf numFmtId="0" fontId="7" fillId="0" borderId="39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38" fontId="7" fillId="8" borderId="9" xfId="1" applyFont="1" applyFill="1" applyBorder="1" applyAlignment="1">
      <alignment vertical="center"/>
    </xf>
    <xf numFmtId="38" fontId="7" fillId="8" borderId="29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textRotation="255"/>
    </xf>
    <xf numFmtId="0" fontId="7" fillId="0" borderId="38" xfId="0" applyFont="1" applyBorder="1" applyAlignment="1">
      <alignment horizontal="center" vertical="center" textRotation="255"/>
    </xf>
    <xf numFmtId="38" fontId="7" fillId="6" borderId="9" xfId="1" applyFont="1" applyFill="1" applyBorder="1" applyAlignment="1">
      <alignment vertical="center"/>
    </xf>
    <xf numFmtId="38" fontId="7" fillId="6" borderId="29" xfId="1" applyFont="1" applyFill="1" applyBorder="1" applyAlignment="1">
      <alignment vertical="center"/>
    </xf>
    <xf numFmtId="0" fontId="7" fillId="0" borderId="9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38" fontId="7" fillId="2" borderId="9" xfId="1" applyFont="1" applyFill="1" applyBorder="1" applyAlignment="1">
      <alignment vertical="center"/>
    </xf>
    <xf numFmtId="38" fontId="7" fillId="2" borderId="29" xfId="1" applyFont="1" applyFill="1" applyBorder="1" applyAlignment="1">
      <alignment vertical="center"/>
    </xf>
    <xf numFmtId="0" fontId="7" fillId="0" borderId="4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7" fillId="4" borderId="88" xfId="1" applyFont="1" applyFill="1" applyBorder="1" applyAlignment="1">
      <alignment vertical="center"/>
    </xf>
    <xf numFmtId="38" fontId="7" fillId="4" borderId="89" xfId="1" applyFont="1" applyFill="1" applyBorder="1" applyAlignment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38" fontId="7" fillId="6" borderId="101" xfId="1" applyFont="1" applyFill="1" applyBorder="1" applyAlignment="1">
      <alignment vertical="center"/>
    </xf>
    <xf numFmtId="38" fontId="7" fillId="6" borderId="100" xfId="1" applyFont="1" applyFill="1" applyBorder="1" applyAlignment="1">
      <alignment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98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2" fillId="0" borderId="103" xfId="0" applyFont="1" applyBorder="1" applyAlignment="1">
      <alignment vertical="center" wrapText="1"/>
    </xf>
    <xf numFmtId="0" fontId="12" fillId="0" borderId="104" xfId="0" applyFont="1" applyBorder="1" applyAlignment="1">
      <alignment vertical="center" wrapText="1"/>
    </xf>
    <xf numFmtId="0" fontId="12" fillId="0" borderId="105" xfId="0" applyFont="1" applyBorder="1" applyAlignment="1">
      <alignment vertical="center" wrapText="1"/>
    </xf>
    <xf numFmtId="0" fontId="12" fillId="0" borderId="106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12" fillId="0" borderId="107" xfId="0" applyFont="1" applyBorder="1" applyAlignment="1">
      <alignment vertical="center" wrapText="1"/>
    </xf>
    <xf numFmtId="0" fontId="12" fillId="0" borderId="108" xfId="0" applyFont="1" applyBorder="1" applyAlignment="1">
      <alignment vertical="center" wrapText="1"/>
    </xf>
    <xf numFmtId="0" fontId="12" fillId="0" borderId="109" xfId="0" applyFont="1" applyBorder="1" applyAlignment="1">
      <alignment vertical="center" wrapText="1"/>
    </xf>
    <xf numFmtId="0" fontId="12" fillId="0" borderId="110" xfId="0" applyFont="1" applyBorder="1" applyAlignment="1">
      <alignment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 shrinkToFit="1"/>
    </xf>
    <xf numFmtId="0" fontId="7" fillId="0" borderId="94" xfId="0" applyFont="1" applyBorder="1" applyAlignment="1">
      <alignment horizontal="center" vertical="center"/>
    </xf>
    <xf numFmtId="0" fontId="7" fillId="0" borderId="90" xfId="0" applyFont="1" applyBorder="1" applyAlignment="1">
      <alignment horizontal="center" vertical="center"/>
    </xf>
    <xf numFmtId="0" fontId="7" fillId="0" borderId="95" xfId="0" applyFont="1" applyBorder="1" applyAlignment="1">
      <alignment horizontal="center" vertical="center"/>
    </xf>
    <xf numFmtId="38" fontId="7" fillId="0" borderId="26" xfId="0" applyNumberFormat="1" applyFont="1" applyBorder="1" applyAlignment="1">
      <alignment horizontal="center" vertical="center" shrinkToFit="1"/>
    </xf>
    <xf numFmtId="38" fontId="7" fillId="0" borderId="28" xfId="0" applyNumberFormat="1" applyFont="1" applyBorder="1" applyAlignment="1">
      <alignment horizontal="center" vertical="center" shrinkToFit="1"/>
    </xf>
    <xf numFmtId="0" fontId="7" fillId="0" borderId="7" xfId="0" applyFont="1" applyBorder="1" applyAlignment="1">
      <alignment horizontal="right" vertical="center"/>
    </xf>
    <xf numFmtId="0" fontId="7" fillId="0" borderId="13" xfId="0" applyFont="1" applyBorder="1" applyAlignment="1">
      <alignment horizontal="right" vertical="center"/>
    </xf>
    <xf numFmtId="0" fontId="7" fillId="0" borderId="47" xfId="0" applyFont="1" applyBorder="1" applyAlignment="1">
      <alignment horizontal="right" vertical="center"/>
    </xf>
    <xf numFmtId="0" fontId="7" fillId="0" borderId="97" xfId="0" applyFont="1" applyBorder="1" applyAlignment="1">
      <alignment horizontal="center" vertical="center"/>
    </xf>
    <xf numFmtId="38" fontId="7" fillId="0" borderId="9" xfId="1" applyFont="1" applyFill="1" applyBorder="1" applyAlignment="1">
      <alignment vertical="center"/>
    </xf>
    <xf numFmtId="38" fontId="7" fillId="0" borderId="29" xfId="1" applyFont="1" applyFill="1" applyBorder="1" applyAlignment="1">
      <alignment vertical="center"/>
    </xf>
    <xf numFmtId="0" fontId="7" fillId="5" borderId="83" xfId="0" applyFont="1" applyFill="1" applyBorder="1" applyAlignment="1">
      <alignment horizontal="center" vertical="center"/>
    </xf>
    <xf numFmtId="0" fontId="7" fillId="5" borderId="45" xfId="0" applyFont="1" applyFill="1" applyBorder="1" applyAlignment="1">
      <alignment horizontal="center" vertical="center"/>
    </xf>
    <xf numFmtId="38" fontId="7" fillId="5" borderId="39" xfId="1" applyFont="1" applyFill="1" applyBorder="1" applyAlignment="1">
      <alignment vertical="center"/>
    </xf>
    <xf numFmtId="38" fontId="7" fillId="5" borderId="46" xfId="1" applyFont="1" applyFill="1" applyBorder="1" applyAlignment="1">
      <alignment vertical="center"/>
    </xf>
    <xf numFmtId="0" fontId="7" fillId="0" borderId="8" xfId="0" applyFont="1" applyBorder="1" applyAlignment="1">
      <alignment horizontal="center" vertical="center" textRotation="255"/>
    </xf>
    <xf numFmtId="0" fontId="7" fillId="0" borderId="50" xfId="0" applyFont="1" applyBorder="1" applyAlignment="1">
      <alignment horizontal="center" vertical="center" textRotation="255"/>
    </xf>
    <xf numFmtId="0" fontId="7" fillId="0" borderId="94" xfId="0" applyFont="1" applyBorder="1" applyAlignment="1">
      <alignment horizontal="center" vertical="center" textRotation="255"/>
    </xf>
    <xf numFmtId="38" fontId="7" fillId="0" borderId="101" xfId="1" applyFont="1" applyFill="1" applyBorder="1" applyAlignment="1">
      <alignment vertical="center"/>
    </xf>
    <xf numFmtId="38" fontId="7" fillId="0" borderId="100" xfId="1" applyFont="1" applyFill="1" applyBorder="1" applyAlignment="1">
      <alignment vertical="center"/>
    </xf>
    <xf numFmtId="38" fontId="7" fillId="4" borderId="92" xfId="1" applyFont="1" applyFill="1" applyBorder="1" applyAlignment="1">
      <alignment vertical="center"/>
    </xf>
    <xf numFmtId="38" fontId="7" fillId="4" borderId="93" xfId="1" applyFont="1" applyFill="1" applyBorder="1" applyAlignment="1">
      <alignment vertical="center"/>
    </xf>
    <xf numFmtId="0" fontId="16" fillId="0" borderId="46" xfId="0" applyFont="1" applyBorder="1" applyAlignment="1">
      <alignment vertical="center"/>
    </xf>
    <xf numFmtId="0" fontId="16" fillId="0" borderId="45" xfId="0" applyFont="1" applyBorder="1" applyAlignment="1">
      <alignment vertical="center"/>
    </xf>
    <xf numFmtId="38" fontId="7" fillId="0" borderId="26" xfId="1" applyFont="1" applyBorder="1" applyAlignment="1">
      <alignment horizontal="center" vertical="center"/>
    </xf>
    <xf numFmtId="38" fontId="7" fillId="0" borderId="27" xfId="1" applyFont="1" applyBorder="1" applyAlignment="1">
      <alignment horizontal="center" vertical="center"/>
    </xf>
    <xf numFmtId="38" fontId="7" fillId="0" borderId="28" xfId="1" applyFont="1" applyBorder="1" applyAlignment="1">
      <alignment horizontal="center" vertical="center"/>
    </xf>
    <xf numFmtId="0" fontId="7" fillId="0" borderId="29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38" fontId="7" fillId="0" borderId="1" xfId="1" applyFont="1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38" fontId="16" fillId="0" borderId="50" xfId="1" applyFont="1" applyFill="1" applyBorder="1" applyAlignment="1">
      <alignment vertical="center" shrinkToFit="1"/>
    </xf>
    <xf numFmtId="0" fontId="24" fillId="0" borderId="0" xfId="0" applyFont="1" applyAlignment="1">
      <alignment vertical="center" shrinkToFit="1"/>
    </xf>
    <xf numFmtId="0" fontId="24" fillId="0" borderId="38" xfId="0" applyFont="1" applyBorder="1" applyAlignment="1">
      <alignment vertical="center" shrinkToFit="1"/>
    </xf>
    <xf numFmtId="38" fontId="7" fillId="0" borderId="50" xfId="1" applyFont="1" applyFill="1" applyBorder="1" applyAlignment="1">
      <alignment vertical="center" shrinkToFit="1"/>
    </xf>
    <xf numFmtId="38" fontId="7" fillId="0" borderId="22" xfId="1" applyFont="1" applyFill="1" applyBorder="1" applyAlignment="1">
      <alignment vertical="center" shrinkToFit="1"/>
    </xf>
    <xf numFmtId="0" fontId="7" fillId="9" borderId="39" xfId="0" applyFont="1" applyFill="1" applyBorder="1" applyAlignment="1">
      <alignment horizontal="center" vertical="center"/>
    </xf>
    <xf numFmtId="0" fontId="7" fillId="9" borderId="45" xfId="0" applyFont="1" applyFill="1" applyBorder="1" applyAlignment="1">
      <alignment horizontal="center" vertical="center"/>
    </xf>
    <xf numFmtId="38" fontId="7" fillId="9" borderId="39" xfId="1" applyFont="1" applyFill="1" applyBorder="1" applyAlignment="1">
      <alignment vertical="center"/>
    </xf>
    <xf numFmtId="38" fontId="7" fillId="9" borderId="46" xfId="1" applyFont="1" applyFill="1" applyBorder="1" applyAlignment="1">
      <alignment vertical="center"/>
    </xf>
  </cellXfs>
  <cellStyles count="11">
    <cellStyle name="パーセント" xfId="10" builtinId="5"/>
    <cellStyle name="パーセント 2" xfId="4" xr:uid="{00000000-0005-0000-0000-000000000000}"/>
    <cellStyle name="パーセント 2 2" xfId="6" xr:uid="{00000000-0005-0000-0000-000001000000}"/>
    <cellStyle name="桁区切り" xfId="1" builtinId="6"/>
    <cellStyle name="桁区切り 2" xfId="3" xr:uid="{00000000-0005-0000-0000-000003000000}"/>
    <cellStyle name="桁区切り 2 2" xfId="7" xr:uid="{00000000-0005-0000-0000-000004000000}"/>
    <cellStyle name="桁区切り 2 3" xfId="9" xr:uid="{00000000-0005-0000-0000-000005000000}"/>
    <cellStyle name="標準" xfId="0" builtinId="0"/>
    <cellStyle name="標準 2" xfId="2" xr:uid="{00000000-0005-0000-0000-000007000000}"/>
    <cellStyle name="標準 2 2" xfId="5" xr:uid="{00000000-0005-0000-0000-000008000000}"/>
    <cellStyle name="標準 2 3" xfId="8" xr:uid="{00000000-0005-0000-0000-000009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E0E63C-E005-4484-B3C7-4507AA769254}">
  <sheetPr>
    <tabColor rgb="FF0070C0"/>
    <pageSetUpPr fitToPage="1"/>
  </sheetPr>
  <dimension ref="A1:AA114"/>
  <sheetViews>
    <sheetView tabSelected="1" view="pageBreakPreview" zoomScaleNormal="100" zoomScaleSheetLayoutView="100" workbookViewId="0">
      <selection activeCell="T8" sqref="T7:T8"/>
    </sheetView>
  </sheetViews>
  <sheetFormatPr defaultColWidth="9" defaultRowHeight="14.25" x14ac:dyDescent="0.15"/>
  <cols>
    <col min="1" max="1" width="0.875" style="1" customWidth="1"/>
    <col min="2" max="2" width="3" style="1" customWidth="1"/>
    <col min="3" max="3" width="19.875" style="1" customWidth="1"/>
    <col min="4" max="4" width="6" style="1" customWidth="1"/>
    <col min="5" max="5" width="2.625" style="1" customWidth="1"/>
    <col min="6" max="6" width="9.875" style="1" customWidth="1"/>
    <col min="7" max="7" width="2.625" style="1" customWidth="1"/>
    <col min="8" max="8" width="9.875" style="1" customWidth="1"/>
    <col min="9" max="9" width="5.75" style="1" bestFit="1" customWidth="1"/>
    <col min="10" max="10" width="14.125" style="1" bestFit="1" customWidth="1"/>
    <col min="11" max="11" width="3.5" style="1" customWidth="1"/>
    <col min="12" max="12" width="10.375" style="1" customWidth="1"/>
    <col min="13" max="13" width="3.5" style="1" bestFit="1" customWidth="1"/>
    <col min="14" max="14" width="12.375" style="1" customWidth="1"/>
    <col min="15" max="15" width="3.75" style="2" bestFit="1" customWidth="1"/>
    <col min="16" max="16" width="11.375" style="1" customWidth="1"/>
    <col min="17" max="17" width="3.75" style="2" bestFit="1" customWidth="1"/>
    <col min="18" max="18" width="11.375" style="1" customWidth="1"/>
    <col min="19" max="19" width="3.75" style="2" bestFit="1" customWidth="1"/>
    <col min="20" max="20" width="51.625" style="137" customWidth="1"/>
    <col min="21" max="21" width="0.625" style="1" customWidth="1"/>
    <col min="22" max="22" width="9" style="78"/>
    <col min="23" max="23" width="9" style="3"/>
    <col min="24" max="16384" width="9" style="1"/>
  </cols>
  <sheetData>
    <row r="1" spans="2:27" ht="5.25" customHeight="1" x14ac:dyDescent="0.15">
      <c r="B1" s="235"/>
      <c r="C1" s="235"/>
      <c r="D1" s="235"/>
      <c r="E1" s="235"/>
      <c r="F1" s="235"/>
      <c r="G1" s="235"/>
      <c r="H1" s="235"/>
      <c r="I1" s="235"/>
      <c r="J1" s="235"/>
      <c r="K1" s="235"/>
      <c r="L1" s="235"/>
      <c r="M1" s="235"/>
      <c r="N1" s="235"/>
      <c r="O1" s="236"/>
      <c r="P1" s="235"/>
      <c r="Q1" s="236"/>
      <c r="R1" s="235"/>
      <c r="S1" s="236"/>
      <c r="T1" s="237"/>
    </row>
    <row r="2" spans="2:27" x14ac:dyDescent="0.15">
      <c r="B2" s="235" t="s">
        <v>72</v>
      </c>
      <c r="C2" s="235"/>
      <c r="D2" s="235"/>
      <c r="E2" s="235"/>
      <c r="F2" s="235"/>
      <c r="G2" s="235"/>
      <c r="H2" s="235"/>
      <c r="I2" s="235"/>
      <c r="J2" s="235"/>
      <c r="K2" s="235"/>
      <c r="L2" s="235"/>
      <c r="M2" s="235"/>
      <c r="N2" s="235"/>
      <c r="O2" s="236"/>
      <c r="P2" s="235"/>
      <c r="Q2" s="236"/>
      <c r="R2" s="235"/>
      <c r="S2" s="236"/>
      <c r="T2" s="237"/>
    </row>
    <row r="3" spans="2:27" ht="3.75" customHeight="1" x14ac:dyDescent="0.15"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235"/>
      <c r="M3" s="235"/>
      <c r="N3" s="235"/>
      <c r="O3" s="236"/>
      <c r="P3" s="235"/>
      <c r="Q3" s="236"/>
      <c r="R3" s="235"/>
      <c r="S3" s="236"/>
      <c r="T3" s="237"/>
    </row>
    <row r="4" spans="2:27" ht="16.5" x14ac:dyDescent="0.15">
      <c r="B4" s="238" t="s">
        <v>73</v>
      </c>
      <c r="C4" s="239"/>
      <c r="D4" s="240"/>
      <c r="E4" s="240"/>
      <c r="F4" s="241" t="s">
        <v>70</v>
      </c>
      <c r="G4" s="241"/>
      <c r="H4" s="241"/>
      <c r="I4" s="241"/>
      <c r="J4" s="241"/>
      <c r="K4" s="241"/>
      <c r="L4" s="241"/>
      <c r="M4" s="241"/>
      <c r="N4" s="241"/>
      <c r="O4" s="241"/>
      <c r="P4" s="240"/>
      <c r="Q4" s="240"/>
      <c r="R4" s="240"/>
      <c r="S4" s="240"/>
      <c r="T4" s="242"/>
      <c r="U4" s="4"/>
    </row>
    <row r="5" spans="2:27" ht="14.25" customHeight="1" x14ac:dyDescent="0.15">
      <c r="B5" s="235"/>
      <c r="C5" s="235"/>
      <c r="D5" s="240"/>
      <c r="E5" s="240"/>
      <c r="F5" s="243" t="s">
        <v>71</v>
      </c>
      <c r="G5" s="243"/>
      <c r="H5" s="243"/>
      <c r="I5" s="243"/>
      <c r="J5" s="243"/>
      <c r="K5" s="243"/>
      <c r="L5" s="243"/>
      <c r="M5" s="243"/>
      <c r="N5" s="243"/>
      <c r="O5" s="243"/>
      <c r="P5" s="240"/>
      <c r="Q5" s="244"/>
      <c r="R5" s="244"/>
      <c r="S5" s="244"/>
      <c r="T5" s="244"/>
      <c r="U5" s="5"/>
    </row>
    <row r="6" spans="2:27" x14ac:dyDescent="0.15">
      <c r="B6" s="245" t="s">
        <v>34</v>
      </c>
      <c r="C6" s="245"/>
      <c r="D6" s="245"/>
      <c r="E6" s="245"/>
      <c r="F6" s="245"/>
      <c r="G6" s="245"/>
      <c r="H6" s="245"/>
      <c r="I6" s="245"/>
      <c r="J6" s="245"/>
      <c r="K6" s="245"/>
      <c r="L6" s="245"/>
      <c r="M6" s="245"/>
      <c r="N6" s="245"/>
      <c r="O6" s="245"/>
      <c r="P6" s="246"/>
      <c r="Q6" s="244"/>
      <c r="R6" s="244"/>
      <c r="S6" s="244"/>
      <c r="T6" s="244"/>
    </row>
    <row r="7" spans="2:27" x14ac:dyDescent="0.15">
      <c r="B7" s="451" t="s">
        <v>93</v>
      </c>
      <c r="C7" s="452"/>
      <c r="D7" s="452" t="s">
        <v>95</v>
      </c>
      <c r="E7" s="452"/>
      <c r="F7" s="452"/>
      <c r="G7" s="452"/>
      <c r="H7" s="452"/>
      <c r="I7" s="452"/>
      <c r="J7" s="452"/>
      <c r="K7" s="453"/>
      <c r="L7" s="450" t="s">
        <v>2</v>
      </c>
      <c r="M7" s="452"/>
      <c r="N7" s="452" t="s">
        <v>25</v>
      </c>
      <c r="O7" s="444"/>
      <c r="P7" s="247"/>
      <c r="Q7" s="244"/>
      <c r="R7" s="244"/>
      <c r="S7" s="244"/>
      <c r="T7" s="244"/>
    </row>
    <row r="8" spans="2:27" x14ac:dyDescent="0.15">
      <c r="B8" s="452"/>
      <c r="C8" s="452"/>
      <c r="D8" s="452" t="s">
        <v>141</v>
      </c>
      <c r="E8" s="452"/>
      <c r="F8" s="452" t="s">
        <v>0</v>
      </c>
      <c r="G8" s="452"/>
      <c r="H8" s="452" t="s">
        <v>1</v>
      </c>
      <c r="I8" s="452"/>
      <c r="J8" s="452" t="s">
        <v>94</v>
      </c>
      <c r="K8" s="453"/>
      <c r="L8" s="450"/>
      <c r="M8" s="452"/>
      <c r="N8" s="452"/>
      <c r="O8" s="444"/>
      <c r="P8" s="247"/>
      <c r="Q8" s="244"/>
      <c r="R8" s="244"/>
      <c r="S8" s="244"/>
      <c r="T8" s="244"/>
    </row>
    <row r="9" spans="2:27" x14ac:dyDescent="0.15">
      <c r="B9" s="452"/>
      <c r="C9" s="452"/>
      <c r="D9" s="248"/>
      <c r="E9" s="249" t="s">
        <v>23</v>
      </c>
      <c r="F9" s="248"/>
      <c r="G9" s="249" t="s">
        <v>23</v>
      </c>
      <c r="H9" s="248"/>
      <c r="I9" s="249" t="s">
        <v>23</v>
      </c>
      <c r="J9" s="248"/>
      <c r="K9" s="250" t="s">
        <v>23</v>
      </c>
      <c r="L9" s="251">
        <f>F9+H9+J9</f>
        <v>0</v>
      </c>
      <c r="M9" s="249" t="s">
        <v>23</v>
      </c>
      <c r="N9" s="248">
        <v>0</v>
      </c>
      <c r="O9" s="249" t="s">
        <v>23</v>
      </c>
      <c r="P9" s="252"/>
      <c r="Q9" s="244"/>
      <c r="R9" s="244"/>
      <c r="S9" s="244"/>
      <c r="T9" s="244"/>
    </row>
    <row r="10" spans="2:27" x14ac:dyDescent="0.15">
      <c r="B10" s="454" t="s">
        <v>67</v>
      </c>
      <c r="C10" s="455"/>
      <c r="D10" s="444" t="s">
        <v>64</v>
      </c>
      <c r="E10" s="445"/>
      <c r="F10" s="446" t="s">
        <v>68</v>
      </c>
      <c r="G10" s="447"/>
      <c r="H10" s="444" t="s">
        <v>65</v>
      </c>
      <c r="I10" s="445"/>
      <c r="J10" s="446" t="s">
        <v>68</v>
      </c>
      <c r="K10" s="448"/>
      <c r="L10" s="449" t="s">
        <v>69</v>
      </c>
      <c r="M10" s="445"/>
      <c r="N10" s="445" t="s">
        <v>68</v>
      </c>
      <c r="O10" s="450"/>
      <c r="P10" s="253"/>
      <c r="Q10" s="244"/>
      <c r="R10" s="244"/>
      <c r="S10" s="244"/>
      <c r="T10" s="244"/>
    </row>
    <row r="11" spans="2:27" x14ac:dyDescent="0.15">
      <c r="B11" s="456"/>
      <c r="C11" s="457"/>
      <c r="D11" s="254"/>
      <c r="E11" s="255" t="s">
        <v>66</v>
      </c>
      <c r="F11" s="256"/>
      <c r="G11" s="255" t="s">
        <v>66</v>
      </c>
      <c r="H11" s="257"/>
      <c r="I11" s="255" t="s">
        <v>66</v>
      </c>
      <c r="J11" s="256"/>
      <c r="K11" s="258" t="s">
        <v>66</v>
      </c>
      <c r="L11" s="259">
        <f>D11+H11</f>
        <v>0</v>
      </c>
      <c r="M11" s="255" t="s">
        <v>66</v>
      </c>
      <c r="N11" s="260">
        <f>F11+J11</f>
        <v>0</v>
      </c>
      <c r="O11" s="255" t="s">
        <v>66</v>
      </c>
      <c r="P11" s="261"/>
      <c r="Q11" s="244"/>
      <c r="R11" s="244"/>
      <c r="S11" s="244"/>
      <c r="T11" s="244"/>
    </row>
    <row r="12" spans="2:27" x14ac:dyDescent="0.15">
      <c r="B12" s="235"/>
      <c r="C12" s="262" t="s">
        <v>3</v>
      </c>
      <c r="D12" s="263"/>
      <c r="E12" s="262"/>
      <c r="F12" s="235"/>
      <c r="G12" s="235"/>
      <c r="H12" s="235"/>
      <c r="I12" s="235"/>
      <c r="J12" s="235"/>
      <c r="K12" s="235"/>
      <c r="L12" s="235"/>
      <c r="M12" s="235"/>
      <c r="N12" s="235"/>
      <c r="O12" s="236"/>
      <c r="P12" s="235"/>
      <c r="Q12" s="244"/>
      <c r="R12" s="244"/>
      <c r="S12" s="244"/>
      <c r="T12" s="244"/>
    </row>
    <row r="13" spans="2:27" ht="12" customHeight="1" x14ac:dyDescent="0.15">
      <c r="B13" s="235"/>
      <c r="C13" s="235"/>
      <c r="D13" s="235"/>
      <c r="E13" s="235"/>
      <c r="F13" s="235"/>
      <c r="G13" s="235"/>
      <c r="H13" s="235"/>
      <c r="I13" s="235"/>
      <c r="J13" s="235"/>
      <c r="K13" s="235"/>
      <c r="L13" s="235"/>
      <c r="M13" s="235"/>
      <c r="N13" s="235"/>
      <c r="O13" s="236"/>
      <c r="P13" s="235"/>
      <c r="Q13" s="244"/>
      <c r="R13" s="244"/>
      <c r="S13" s="244"/>
      <c r="T13" s="244"/>
    </row>
    <row r="14" spans="2:27" x14ac:dyDescent="0.15">
      <c r="B14" s="245" t="s">
        <v>168</v>
      </c>
      <c r="C14" s="245"/>
      <c r="D14" s="245"/>
      <c r="E14" s="245"/>
      <c r="F14" s="245"/>
      <c r="G14" s="245"/>
      <c r="H14" s="245"/>
      <c r="I14" s="245"/>
      <c r="J14" s="245"/>
      <c r="K14" s="245"/>
      <c r="L14" s="245"/>
      <c r="M14" s="245"/>
      <c r="N14" s="245"/>
      <c r="O14" s="245"/>
      <c r="P14" s="245"/>
      <c r="Q14" s="245"/>
      <c r="R14" s="245"/>
      <c r="S14" s="245"/>
      <c r="T14" s="245"/>
      <c r="W14" s="8"/>
      <c r="X14" s="9"/>
      <c r="Y14" s="9"/>
      <c r="Z14" s="9"/>
      <c r="AA14" s="9"/>
    </row>
    <row r="15" spans="2:27" x14ac:dyDescent="0.15">
      <c r="B15" s="444" t="s">
        <v>169</v>
      </c>
      <c r="C15" s="445"/>
      <c r="D15" s="445"/>
      <c r="E15" s="445"/>
      <c r="F15" s="445"/>
      <c r="G15" s="445"/>
      <c r="H15" s="445"/>
      <c r="I15" s="445"/>
      <c r="J15" s="445"/>
      <c r="K15" s="450"/>
      <c r="L15" s="452" t="s">
        <v>170</v>
      </c>
      <c r="M15" s="452"/>
      <c r="N15" s="452"/>
      <c r="O15" s="452"/>
      <c r="P15" s="452"/>
      <c r="Q15" s="452"/>
      <c r="R15" s="452"/>
      <c r="S15" s="452"/>
      <c r="T15" s="458" t="s">
        <v>6</v>
      </c>
      <c r="W15" s="8"/>
      <c r="X15" s="9"/>
      <c r="Y15" s="9"/>
      <c r="Z15" s="9"/>
      <c r="AA15" s="9"/>
    </row>
    <row r="16" spans="2:27" ht="15" thickBot="1" x14ac:dyDescent="0.2">
      <c r="B16" s="460" t="s">
        <v>42</v>
      </c>
      <c r="C16" s="461"/>
      <c r="D16" s="462" t="s">
        <v>58</v>
      </c>
      <c r="E16" s="463"/>
      <c r="F16" s="460" t="s">
        <v>39</v>
      </c>
      <c r="G16" s="464"/>
      <c r="H16" s="464" t="s">
        <v>135</v>
      </c>
      <c r="I16" s="461"/>
      <c r="J16" s="460" t="s">
        <v>38</v>
      </c>
      <c r="K16" s="461"/>
      <c r="L16" s="460" t="s">
        <v>132</v>
      </c>
      <c r="M16" s="461"/>
      <c r="N16" s="460" t="s">
        <v>133</v>
      </c>
      <c r="O16" s="461"/>
      <c r="P16" s="479" t="s">
        <v>88</v>
      </c>
      <c r="Q16" s="480"/>
      <c r="R16" s="479" t="s">
        <v>134</v>
      </c>
      <c r="S16" s="480"/>
      <c r="T16" s="459"/>
      <c r="U16" s="1" t="s">
        <v>92</v>
      </c>
      <c r="V16" s="78" t="s">
        <v>103</v>
      </c>
    </row>
    <row r="17" spans="1:23" ht="14.25" customHeight="1" thickTop="1" x14ac:dyDescent="0.15">
      <c r="B17" s="264">
        <v>1</v>
      </c>
      <c r="C17" s="265"/>
      <c r="D17" s="266"/>
      <c r="E17" s="267" t="s">
        <v>23</v>
      </c>
      <c r="F17" s="268"/>
      <c r="G17" s="267" t="s">
        <v>24</v>
      </c>
      <c r="H17" s="269"/>
      <c r="I17" s="270" t="s">
        <v>91</v>
      </c>
      <c r="J17" s="271">
        <f>F17*H17</f>
        <v>0</v>
      </c>
      <c r="K17" s="272" t="s">
        <v>24</v>
      </c>
      <c r="L17" s="269"/>
      <c r="M17" s="270" t="s">
        <v>91</v>
      </c>
      <c r="N17" s="269"/>
      <c r="O17" s="270" t="s">
        <v>91</v>
      </c>
      <c r="P17" s="84">
        <f>L17+N17</f>
        <v>0</v>
      </c>
      <c r="Q17" s="270" t="s">
        <v>91</v>
      </c>
      <c r="R17" s="84">
        <f>H17-P17</f>
        <v>0</v>
      </c>
      <c r="S17" s="270" t="s">
        <v>91</v>
      </c>
      <c r="T17" s="273"/>
      <c r="V17" s="78" t="s">
        <v>105</v>
      </c>
    </row>
    <row r="18" spans="1:23" x14ac:dyDescent="0.15">
      <c r="B18" s="274">
        <v>2</v>
      </c>
      <c r="C18" s="275"/>
      <c r="D18" s="276"/>
      <c r="E18" s="277" t="s">
        <v>23</v>
      </c>
      <c r="F18" s="278"/>
      <c r="G18" s="277" t="s">
        <v>24</v>
      </c>
      <c r="H18" s="279"/>
      <c r="I18" s="277" t="s">
        <v>91</v>
      </c>
      <c r="J18" s="280">
        <f>F18*H18</f>
        <v>0</v>
      </c>
      <c r="K18" s="281" t="s">
        <v>24</v>
      </c>
      <c r="L18" s="279"/>
      <c r="M18" s="277" t="s">
        <v>91</v>
      </c>
      <c r="N18" s="282"/>
      <c r="O18" s="277" t="s">
        <v>91</v>
      </c>
      <c r="P18" s="283">
        <f>L18+N18</f>
        <v>0</v>
      </c>
      <c r="Q18" s="277" t="s">
        <v>91</v>
      </c>
      <c r="R18" s="283">
        <f t="shared" ref="R18:R21" si="0">H18-P18</f>
        <v>0</v>
      </c>
      <c r="S18" s="277" t="s">
        <v>91</v>
      </c>
      <c r="T18" s="284"/>
      <c r="V18" s="78" t="s">
        <v>104</v>
      </c>
    </row>
    <row r="19" spans="1:23" x14ac:dyDescent="0.15">
      <c r="B19" s="274">
        <v>3</v>
      </c>
      <c r="C19" s="275"/>
      <c r="D19" s="276"/>
      <c r="E19" s="277" t="s">
        <v>23</v>
      </c>
      <c r="F19" s="278"/>
      <c r="G19" s="277" t="s">
        <v>24</v>
      </c>
      <c r="H19" s="279"/>
      <c r="I19" s="277" t="s">
        <v>91</v>
      </c>
      <c r="J19" s="280">
        <f>F19*H19</f>
        <v>0</v>
      </c>
      <c r="K19" s="281" t="s">
        <v>24</v>
      </c>
      <c r="L19" s="279"/>
      <c r="M19" s="277" t="s">
        <v>91</v>
      </c>
      <c r="N19" s="279"/>
      <c r="O19" s="277" t="s">
        <v>91</v>
      </c>
      <c r="P19" s="285">
        <f>L19+N19</f>
        <v>0</v>
      </c>
      <c r="Q19" s="277" t="s">
        <v>91</v>
      </c>
      <c r="R19" s="285">
        <f t="shared" si="0"/>
        <v>0</v>
      </c>
      <c r="S19" s="277" t="s">
        <v>91</v>
      </c>
      <c r="T19" s="284"/>
      <c r="U19" s="1" t="s">
        <v>106</v>
      </c>
      <c r="V19" s="78" t="s">
        <v>107</v>
      </c>
    </row>
    <row r="20" spans="1:23" x14ac:dyDescent="0.15">
      <c r="B20" s="274">
        <v>4</v>
      </c>
      <c r="C20" s="275"/>
      <c r="D20" s="276"/>
      <c r="E20" s="277" t="s">
        <v>23</v>
      </c>
      <c r="F20" s="278"/>
      <c r="G20" s="277" t="s">
        <v>24</v>
      </c>
      <c r="H20" s="279"/>
      <c r="I20" s="277" t="s">
        <v>91</v>
      </c>
      <c r="J20" s="280">
        <f>F20*H20</f>
        <v>0</v>
      </c>
      <c r="K20" s="281" t="s">
        <v>24</v>
      </c>
      <c r="L20" s="279"/>
      <c r="M20" s="277" t="s">
        <v>91</v>
      </c>
      <c r="N20" s="279"/>
      <c r="O20" s="277" t="s">
        <v>91</v>
      </c>
      <c r="P20" s="285">
        <f>L20+N20</f>
        <v>0</v>
      </c>
      <c r="Q20" s="277" t="s">
        <v>91</v>
      </c>
      <c r="R20" s="285">
        <f t="shared" si="0"/>
        <v>0</v>
      </c>
      <c r="S20" s="277" t="s">
        <v>91</v>
      </c>
      <c r="T20" s="284"/>
      <c r="V20" s="78" t="s">
        <v>126</v>
      </c>
      <c r="W20" s="8"/>
    </row>
    <row r="21" spans="1:23" x14ac:dyDescent="0.15">
      <c r="B21" s="274">
        <v>5</v>
      </c>
      <c r="C21" s="275"/>
      <c r="D21" s="286"/>
      <c r="E21" s="277" t="s">
        <v>23</v>
      </c>
      <c r="F21" s="278"/>
      <c r="G21" s="277" t="s">
        <v>24</v>
      </c>
      <c r="H21" s="279"/>
      <c r="I21" s="277" t="s">
        <v>91</v>
      </c>
      <c r="J21" s="280">
        <f>F21*H21</f>
        <v>0</v>
      </c>
      <c r="K21" s="281" t="s">
        <v>24</v>
      </c>
      <c r="L21" s="279"/>
      <c r="M21" s="277" t="s">
        <v>91</v>
      </c>
      <c r="N21" s="279"/>
      <c r="O21" s="277" t="s">
        <v>91</v>
      </c>
      <c r="P21" s="285">
        <f>L21+N21</f>
        <v>0</v>
      </c>
      <c r="Q21" s="277" t="s">
        <v>91</v>
      </c>
      <c r="R21" s="285">
        <f t="shared" si="0"/>
        <v>0</v>
      </c>
      <c r="S21" s="277" t="s">
        <v>91</v>
      </c>
      <c r="T21" s="284"/>
      <c r="V21" s="78" t="s">
        <v>127</v>
      </c>
    </row>
    <row r="22" spans="1:23" s="24" customFormat="1" x14ac:dyDescent="0.15">
      <c r="B22" s="287" t="s">
        <v>86</v>
      </c>
      <c r="C22" s="288" t="s">
        <v>85</v>
      </c>
      <c r="D22" s="285">
        <f>L9-SUM(D17:D21)</f>
        <v>0</v>
      </c>
      <c r="E22" s="289" t="s">
        <v>23</v>
      </c>
      <c r="F22" s="278"/>
      <c r="G22" s="277"/>
      <c r="H22" s="282"/>
      <c r="I22" s="277"/>
      <c r="J22" s="278"/>
      <c r="K22" s="281"/>
      <c r="L22" s="278"/>
      <c r="M22" s="281"/>
      <c r="N22" s="278"/>
      <c r="O22" s="281"/>
      <c r="P22" s="278"/>
      <c r="Q22" s="281"/>
      <c r="R22" s="278"/>
      <c r="S22" s="281"/>
      <c r="T22" s="284"/>
      <c r="V22" s="78"/>
      <c r="W22" s="3"/>
    </row>
    <row r="23" spans="1:23" s="24" customFormat="1" x14ac:dyDescent="0.15">
      <c r="B23" s="274"/>
      <c r="C23" s="275"/>
      <c r="D23" s="290"/>
      <c r="E23" s="291"/>
      <c r="F23" s="278"/>
      <c r="G23" s="277"/>
      <c r="H23" s="282"/>
      <c r="I23" s="277"/>
      <c r="J23" s="278"/>
      <c r="K23" s="281"/>
      <c r="L23" s="278"/>
      <c r="M23" s="281"/>
      <c r="N23" s="278"/>
      <c r="O23" s="281"/>
      <c r="P23" s="278"/>
      <c r="Q23" s="281"/>
      <c r="R23" s="278"/>
      <c r="S23" s="281"/>
      <c r="T23" s="284"/>
      <c r="V23" s="78"/>
      <c r="W23" s="3"/>
    </row>
    <row r="24" spans="1:23" ht="5.0999999999999996" customHeight="1" x14ac:dyDescent="0.15">
      <c r="B24" s="292"/>
      <c r="C24" s="275"/>
      <c r="D24" s="279"/>
      <c r="E24" s="277"/>
      <c r="F24" s="279"/>
      <c r="G24" s="277"/>
      <c r="H24" s="293"/>
      <c r="I24" s="277"/>
      <c r="J24" s="294"/>
      <c r="K24" s="295"/>
      <c r="L24" s="279"/>
      <c r="M24" s="277"/>
      <c r="N24" s="296"/>
      <c r="O24" s="297"/>
      <c r="P24" s="296"/>
      <c r="Q24" s="297"/>
      <c r="R24" s="296"/>
      <c r="S24" s="297"/>
      <c r="T24" s="298"/>
    </row>
    <row r="25" spans="1:23" s="32" customFormat="1" x14ac:dyDescent="0.15">
      <c r="A25" s="1"/>
      <c r="B25" s="444" t="s">
        <v>22</v>
      </c>
      <c r="C25" s="450"/>
      <c r="D25" s="299">
        <f>SUM(D17:D24)</f>
        <v>0</v>
      </c>
      <c r="E25" s="300" t="s">
        <v>23</v>
      </c>
      <c r="F25" s="299"/>
      <c r="G25" s="300"/>
      <c r="H25" s="299"/>
      <c r="I25" s="300"/>
      <c r="J25" s="301">
        <f>SUM(J17:J24)</f>
        <v>0</v>
      </c>
      <c r="K25" s="302" t="s">
        <v>24</v>
      </c>
      <c r="L25" s="299"/>
      <c r="M25" s="300"/>
      <c r="N25" s="303"/>
      <c r="O25" s="304"/>
      <c r="P25" s="305"/>
      <c r="Q25" s="304"/>
      <c r="R25" s="305"/>
      <c r="S25" s="304"/>
      <c r="T25" s="306"/>
      <c r="V25" s="78"/>
      <c r="W25" s="3"/>
    </row>
    <row r="26" spans="1:23" ht="12" customHeight="1" x14ac:dyDescent="0.15">
      <c r="B26" s="235"/>
      <c r="C26" s="240"/>
      <c r="D26" s="240"/>
      <c r="E26" s="240"/>
      <c r="F26" s="240"/>
      <c r="G26" s="240"/>
      <c r="H26" s="240"/>
      <c r="I26" s="240"/>
      <c r="J26" s="240"/>
      <c r="K26" s="240"/>
      <c r="L26" s="240"/>
      <c r="M26" s="240"/>
      <c r="N26" s="240"/>
      <c r="O26" s="253"/>
      <c r="P26" s="240"/>
      <c r="Q26" s="253"/>
      <c r="R26" s="240"/>
      <c r="S26" s="253"/>
      <c r="T26" s="242"/>
    </row>
    <row r="27" spans="1:23" x14ac:dyDescent="0.15">
      <c r="B27" s="245" t="s">
        <v>171</v>
      </c>
      <c r="C27" s="245"/>
      <c r="D27" s="245"/>
      <c r="E27" s="245"/>
      <c r="F27" s="245"/>
      <c r="G27" s="245"/>
      <c r="H27" s="245"/>
      <c r="I27" s="245"/>
      <c r="J27" s="245"/>
      <c r="K27" s="245"/>
      <c r="L27" s="245"/>
      <c r="M27" s="245"/>
      <c r="N27" s="245"/>
      <c r="O27" s="245"/>
      <c r="P27" s="245"/>
      <c r="Q27" s="245"/>
      <c r="R27" s="245"/>
      <c r="S27" s="245"/>
      <c r="T27" s="245"/>
    </row>
    <row r="28" spans="1:23" ht="15" customHeight="1" x14ac:dyDescent="0.15">
      <c r="B28" s="444" t="s">
        <v>137</v>
      </c>
      <c r="C28" s="445"/>
      <c r="D28" s="445"/>
      <c r="E28" s="445"/>
      <c r="F28" s="445"/>
      <c r="G28" s="445"/>
      <c r="H28" s="445"/>
      <c r="I28" s="445"/>
      <c r="J28" s="445"/>
      <c r="K28" s="450"/>
      <c r="L28" s="481" t="s">
        <v>136</v>
      </c>
      <c r="M28" s="482"/>
      <c r="N28" s="482"/>
      <c r="O28" s="482"/>
      <c r="P28" s="482"/>
      <c r="Q28" s="483"/>
      <c r="R28" s="484" t="s">
        <v>6</v>
      </c>
      <c r="S28" s="485"/>
      <c r="T28" s="486"/>
    </row>
    <row r="29" spans="1:23" ht="15" customHeight="1" thickBot="1" x14ac:dyDescent="0.2">
      <c r="B29" s="488" t="s">
        <v>33</v>
      </c>
      <c r="C29" s="489"/>
      <c r="D29" s="489"/>
      <c r="E29" s="490"/>
      <c r="F29" s="488" t="s">
        <v>37</v>
      </c>
      <c r="G29" s="489"/>
      <c r="H29" s="489" t="s">
        <v>135</v>
      </c>
      <c r="I29" s="490"/>
      <c r="J29" s="465" t="s">
        <v>74</v>
      </c>
      <c r="K29" s="466"/>
      <c r="L29" s="465" t="s">
        <v>35</v>
      </c>
      <c r="M29" s="466"/>
      <c r="N29" s="465" t="s">
        <v>75</v>
      </c>
      <c r="O29" s="466"/>
      <c r="P29" s="465" t="s">
        <v>140</v>
      </c>
      <c r="Q29" s="466"/>
      <c r="R29" s="465"/>
      <c r="S29" s="487"/>
      <c r="T29" s="466"/>
    </row>
    <row r="30" spans="1:23" ht="14.25" customHeight="1" thickTop="1" x14ac:dyDescent="0.15">
      <c r="B30" s="307">
        <v>1</v>
      </c>
      <c r="C30" s="467"/>
      <c r="D30" s="468"/>
      <c r="E30" s="469"/>
      <c r="F30" s="308"/>
      <c r="G30" s="267" t="s">
        <v>24</v>
      </c>
      <c r="H30" s="308"/>
      <c r="I30" s="309"/>
      <c r="J30" s="271">
        <f t="shared" ref="J30:J35" si="1">F30*H30</f>
        <v>0</v>
      </c>
      <c r="K30" s="272" t="s">
        <v>24</v>
      </c>
      <c r="L30" s="308"/>
      <c r="M30" s="267" t="s">
        <v>24</v>
      </c>
      <c r="N30" s="271">
        <f t="shared" ref="N30:N35" si="2">H30*L30</f>
        <v>0</v>
      </c>
      <c r="O30" s="270" t="s">
        <v>24</v>
      </c>
      <c r="P30" s="310"/>
      <c r="Q30" s="270" t="s">
        <v>24</v>
      </c>
      <c r="R30" s="470"/>
      <c r="S30" s="471"/>
      <c r="T30" s="472"/>
    </row>
    <row r="31" spans="1:23" x14ac:dyDescent="0.15">
      <c r="B31" s="274">
        <v>2</v>
      </c>
      <c r="C31" s="473"/>
      <c r="D31" s="474"/>
      <c r="E31" s="475"/>
      <c r="F31" s="290"/>
      <c r="G31" s="277" t="s">
        <v>24</v>
      </c>
      <c r="H31" s="290"/>
      <c r="I31" s="311"/>
      <c r="J31" s="280">
        <f t="shared" si="1"/>
        <v>0</v>
      </c>
      <c r="K31" s="281" t="s">
        <v>24</v>
      </c>
      <c r="L31" s="290"/>
      <c r="M31" s="277" t="s">
        <v>24</v>
      </c>
      <c r="N31" s="280">
        <f t="shared" si="2"/>
        <v>0</v>
      </c>
      <c r="O31" s="277" t="s">
        <v>24</v>
      </c>
      <c r="P31" s="310"/>
      <c r="Q31" s="277" t="s">
        <v>24</v>
      </c>
      <c r="R31" s="476"/>
      <c r="S31" s="477"/>
      <c r="T31" s="478"/>
    </row>
    <row r="32" spans="1:23" x14ac:dyDescent="0.15">
      <c r="B32" s="274">
        <v>3</v>
      </c>
      <c r="C32" s="473"/>
      <c r="D32" s="474"/>
      <c r="E32" s="475"/>
      <c r="F32" s="290"/>
      <c r="G32" s="277" t="s">
        <v>24</v>
      </c>
      <c r="H32" s="290"/>
      <c r="I32" s="311"/>
      <c r="J32" s="280">
        <f t="shared" si="1"/>
        <v>0</v>
      </c>
      <c r="K32" s="281" t="s">
        <v>24</v>
      </c>
      <c r="L32" s="290"/>
      <c r="M32" s="277" t="s">
        <v>24</v>
      </c>
      <c r="N32" s="280">
        <f t="shared" si="2"/>
        <v>0</v>
      </c>
      <c r="O32" s="277" t="s">
        <v>24</v>
      </c>
      <c r="P32" s="310"/>
      <c r="Q32" s="277" t="s">
        <v>24</v>
      </c>
      <c r="R32" s="476"/>
      <c r="S32" s="477"/>
      <c r="T32" s="478"/>
    </row>
    <row r="33" spans="1:23" x14ac:dyDescent="0.15">
      <c r="B33" s="274">
        <v>4</v>
      </c>
      <c r="C33" s="473"/>
      <c r="D33" s="474"/>
      <c r="E33" s="475"/>
      <c r="F33" s="290"/>
      <c r="G33" s="277" t="s">
        <v>24</v>
      </c>
      <c r="H33" s="290"/>
      <c r="I33" s="311"/>
      <c r="J33" s="280">
        <f t="shared" si="1"/>
        <v>0</v>
      </c>
      <c r="K33" s="281" t="s">
        <v>24</v>
      </c>
      <c r="L33" s="290"/>
      <c r="M33" s="277" t="s">
        <v>24</v>
      </c>
      <c r="N33" s="280">
        <f t="shared" si="2"/>
        <v>0</v>
      </c>
      <c r="O33" s="277" t="s">
        <v>24</v>
      </c>
      <c r="P33" s="310"/>
      <c r="Q33" s="277" t="s">
        <v>24</v>
      </c>
      <c r="R33" s="476"/>
      <c r="S33" s="477"/>
      <c r="T33" s="478"/>
    </row>
    <row r="34" spans="1:23" x14ac:dyDescent="0.15">
      <c r="B34" s="274">
        <v>5</v>
      </c>
      <c r="C34" s="473"/>
      <c r="D34" s="474"/>
      <c r="E34" s="475"/>
      <c r="F34" s="290"/>
      <c r="G34" s="277" t="s">
        <v>24</v>
      </c>
      <c r="H34" s="290"/>
      <c r="I34" s="312"/>
      <c r="J34" s="280">
        <f t="shared" si="1"/>
        <v>0</v>
      </c>
      <c r="K34" s="281" t="s">
        <v>24</v>
      </c>
      <c r="L34" s="290"/>
      <c r="M34" s="277" t="s">
        <v>24</v>
      </c>
      <c r="N34" s="280">
        <f t="shared" si="2"/>
        <v>0</v>
      </c>
      <c r="O34" s="277" t="s">
        <v>24</v>
      </c>
      <c r="P34" s="310"/>
      <c r="Q34" s="277" t="s">
        <v>24</v>
      </c>
      <c r="R34" s="476"/>
      <c r="S34" s="477"/>
      <c r="T34" s="478"/>
    </row>
    <row r="35" spans="1:23" x14ac:dyDescent="0.15">
      <c r="B35" s="274">
        <v>6</v>
      </c>
      <c r="C35" s="473"/>
      <c r="D35" s="474"/>
      <c r="E35" s="475"/>
      <c r="F35" s="290"/>
      <c r="G35" s="277" t="s">
        <v>24</v>
      </c>
      <c r="H35" s="290"/>
      <c r="I35" s="312"/>
      <c r="J35" s="280">
        <f t="shared" si="1"/>
        <v>0</v>
      </c>
      <c r="K35" s="281" t="s">
        <v>24</v>
      </c>
      <c r="L35" s="290"/>
      <c r="M35" s="277" t="s">
        <v>24</v>
      </c>
      <c r="N35" s="280">
        <f t="shared" si="2"/>
        <v>0</v>
      </c>
      <c r="O35" s="277" t="s">
        <v>24</v>
      </c>
      <c r="P35" s="310"/>
      <c r="Q35" s="277" t="s">
        <v>24</v>
      </c>
      <c r="R35" s="476"/>
      <c r="S35" s="477"/>
      <c r="T35" s="478"/>
    </row>
    <row r="36" spans="1:23" x14ac:dyDescent="0.15">
      <c r="B36" s="274"/>
      <c r="C36" s="473"/>
      <c r="D36" s="474"/>
      <c r="E36" s="475"/>
      <c r="F36" s="278"/>
      <c r="G36" s="277"/>
      <c r="H36" s="279"/>
      <c r="I36" s="277"/>
      <c r="J36" s="278"/>
      <c r="K36" s="281"/>
      <c r="L36" s="279"/>
      <c r="M36" s="277"/>
      <c r="N36" s="310"/>
      <c r="O36" s="277"/>
      <c r="P36" s="310"/>
      <c r="Q36" s="277"/>
      <c r="R36" s="491"/>
      <c r="S36" s="492"/>
      <c r="T36" s="493"/>
    </row>
    <row r="37" spans="1:23" ht="5.0999999999999996" customHeight="1" x14ac:dyDescent="0.15">
      <c r="B37" s="313"/>
      <c r="C37" s="314"/>
      <c r="D37" s="315"/>
      <c r="E37" s="316"/>
      <c r="F37" s="279"/>
      <c r="G37" s="277"/>
      <c r="H37" s="279"/>
      <c r="I37" s="277"/>
      <c r="J37" s="294"/>
      <c r="K37" s="317"/>
      <c r="L37" s="294"/>
      <c r="M37" s="317"/>
      <c r="N37" s="296"/>
      <c r="O37" s="297"/>
      <c r="P37" s="296"/>
      <c r="Q37" s="297"/>
      <c r="R37" s="494"/>
      <c r="S37" s="495"/>
      <c r="T37" s="496"/>
    </row>
    <row r="38" spans="1:23" s="32" customFormat="1" x14ac:dyDescent="0.15">
      <c r="A38" s="1"/>
      <c r="B38" s="444" t="s">
        <v>22</v>
      </c>
      <c r="C38" s="445"/>
      <c r="D38" s="445"/>
      <c r="E38" s="450"/>
      <c r="F38" s="299"/>
      <c r="G38" s="300"/>
      <c r="H38" s="299"/>
      <c r="I38" s="300"/>
      <c r="J38" s="318">
        <f>SUM(J30:J37)</f>
        <v>0</v>
      </c>
      <c r="K38" s="302" t="s">
        <v>24</v>
      </c>
      <c r="L38" s="319"/>
      <c r="M38" s="302"/>
      <c r="N38" s="320">
        <f>SUM(N30:N37)</f>
        <v>0</v>
      </c>
      <c r="O38" s="304" t="s">
        <v>24</v>
      </c>
      <c r="P38" s="321">
        <f>SUM(P30:P37)</f>
        <v>0</v>
      </c>
      <c r="Q38" s="304" t="s">
        <v>24</v>
      </c>
      <c r="R38" s="497"/>
      <c r="S38" s="498"/>
      <c r="T38" s="499"/>
      <c r="V38" s="78"/>
      <c r="W38" s="3"/>
    </row>
    <row r="39" spans="1:23" ht="12" customHeight="1" x14ac:dyDescent="0.15">
      <c r="B39" s="235"/>
      <c r="C39" s="235"/>
      <c r="D39" s="322"/>
      <c r="E39" s="322"/>
      <c r="F39" s="322"/>
      <c r="G39" s="322"/>
      <c r="H39" s="322"/>
      <c r="I39" s="322"/>
      <c r="J39" s="322"/>
      <c r="K39" s="322"/>
      <c r="L39" s="322"/>
      <c r="M39" s="322"/>
      <c r="N39" s="322"/>
      <c r="O39" s="323"/>
      <c r="P39" s="322"/>
      <c r="Q39" s="323"/>
      <c r="R39" s="322"/>
      <c r="S39" s="323"/>
      <c r="T39" s="324"/>
    </row>
    <row r="40" spans="1:23" x14ac:dyDescent="0.15">
      <c r="B40" s="245" t="s">
        <v>172</v>
      </c>
      <c r="C40" s="245"/>
      <c r="D40" s="245"/>
      <c r="E40" s="245"/>
      <c r="F40" s="245"/>
      <c r="G40" s="245"/>
      <c r="H40" s="245"/>
      <c r="I40" s="245"/>
      <c r="J40" s="245"/>
      <c r="K40" s="245"/>
      <c r="L40" s="245"/>
      <c r="M40" s="245"/>
      <c r="N40" s="245"/>
      <c r="O40" s="245"/>
      <c r="P40" s="245"/>
      <c r="Q40" s="245"/>
      <c r="R40" s="245"/>
      <c r="S40" s="245"/>
      <c r="T40" s="245"/>
    </row>
    <row r="41" spans="1:23" x14ac:dyDescent="0.15">
      <c r="B41" s="444" t="s">
        <v>139</v>
      </c>
      <c r="C41" s="445"/>
      <c r="D41" s="445"/>
      <c r="E41" s="445"/>
      <c r="F41" s="445"/>
      <c r="G41" s="445"/>
      <c r="H41" s="445"/>
      <c r="I41" s="445"/>
      <c r="J41" s="445"/>
      <c r="K41" s="450"/>
      <c r="L41" s="481" t="s">
        <v>138</v>
      </c>
      <c r="M41" s="482"/>
      <c r="N41" s="482"/>
      <c r="O41" s="482"/>
      <c r="P41" s="482"/>
      <c r="Q41" s="483"/>
      <c r="R41" s="484" t="s">
        <v>6</v>
      </c>
      <c r="S41" s="485"/>
      <c r="T41" s="486"/>
    </row>
    <row r="42" spans="1:23" ht="15" thickBot="1" x14ac:dyDescent="0.2">
      <c r="B42" s="500" t="s">
        <v>33</v>
      </c>
      <c r="C42" s="489"/>
      <c r="D42" s="489"/>
      <c r="E42" s="490"/>
      <c r="F42" s="465" t="s">
        <v>37</v>
      </c>
      <c r="G42" s="466"/>
      <c r="H42" s="479" t="s">
        <v>102</v>
      </c>
      <c r="I42" s="480"/>
      <c r="J42" s="465" t="s">
        <v>36</v>
      </c>
      <c r="K42" s="466"/>
      <c r="L42" s="465" t="s">
        <v>35</v>
      </c>
      <c r="M42" s="466"/>
      <c r="N42" s="465" t="s">
        <v>76</v>
      </c>
      <c r="O42" s="466"/>
      <c r="P42" s="465" t="s">
        <v>89</v>
      </c>
      <c r="Q42" s="466"/>
      <c r="R42" s="465"/>
      <c r="S42" s="487"/>
      <c r="T42" s="466"/>
    </row>
    <row r="43" spans="1:23" ht="15" thickTop="1" x14ac:dyDescent="0.15">
      <c r="B43" s="307">
        <v>1</v>
      </c>
      <c r="C43" s="507"/>
      <c r="D43" s="507"/>
      <c r="E43" s="508"/>
      <c r="F43" s="269"/>
      <c r="G43" s="267" t="s">
        <v>24</v>
      </c>
      <c r="H43" s="269"/>
      <c r="I43" s="270"/>
      <c r="J43" s="325">
        <f>F43*H43</f>
        <v>0</v>
      </c>
      <c r="K43" s="326" t="s">
        <v>24</v>
      </c>
      <c r="L43" s="327"/>
      <c r="M43" s="328" t="s">
        <v>24</v>
      </c>
      <c r="N43" s="86">
        <f>H43*L43</f>
        <v>0</v>
      </c>
      <c r="O43" s="329" t="s">
        <v>24</v>
      </c>
      <c r="P43" s="310"/>
      <c r="Q43" s="270" t="s">
        <v>24</v>
      </c>
      <c r="R43" s="470"/>
      <c r="S43" s="471"/>
      <c r="T43" s="472"/>
    </row>
    <row r="44" spans="1:23" x14ac:dyDescent="0.15">
      <c r="B44" s="274">
        <v>2</v>
      </c>
      <c r="C44" s="501"/>
      <c r="D44" s="501"/>
      <c r="E44" s="502"/>
      <c r="F44" s="279"/>
      <c r="G44" s="277" t="s">
        <v>24</v>
      </c>
      <c r="H44" s="279"/>
      <c r="I44" s="277"/>
      <c r="J44" s="280">
        <f>F44*H44</f>
        <v>0</v>
      </c>
      <c r="K44" s="281" t="s">
        <v>24</v>
      </c>
      <c r="L44" s="330"/>
      <c r="M44" s="277" t="s">
        <v>32</v>
      </c>
      <c r="N44" s="280">
        <f>H44*L44</f>
        <v>0</v>
      </c>
      <c r="O44" s="331" t="s">
        <v>32</v>
      </c>
      <c r="P44" s="278"/>
      <c r="Q44" s="277" t="s">
        <v>32</v>
      </c>
      <c r="R44" s="503"/>
      <c r="S44" s="477"/>
      <c r="T44" s="478"/>
    </row>
    <row r="45" spans="1:23" s="24" customFormat="1" ht="13.5" customHeight="1" x14ac:dyDescent="0.15">
      <c r="B45" s="274">
        <v>3</v>
      </c>
      <c r="C45" s="501"/>
      <c r="D45" s="501"/>
      <c r="E45" s="502"/>
      <c r="F45" s="279"/>
      <c r="G45" s="277" t="s">
        <v>24</v>
      </c>
      <c r="H45" s="279"/>
      <c r="I45" s="277"/>
      <c r="J45" s="280">
        <f>F45*H45</f>
        <v>0</v>
      </c>
      <c r="K45" s="281" t="s">
        <v>24</v>
      </c>
      <c r="L45" s="330"/>
      <c r="M45" s="277" t="s">
        <v>32</v>
      </c>
      <c r="N45" s="280">
        <f>H45*L45</f>
        <v>0</v>
      </c>
      <c r="O45" s="331" t="s">
        <v>32</v>
      </c>
      <c r="P45" s="278"/>
      <c r="Q45" s="277" t="s">
        <v>32</v>
      </c>
      <c r="R45" s="503"/>
      <c r="S45" s="477"/>
      <c r="T45" s="478"/>
      <c r="V45" s="78"/>
      <c r="W45" s="47"/>
    </row>
    <row r="46" spans="1:23" s="24" customFormat="1" ht="13.5" customHeight="1" x14ac:dyDescent="0.15">
      <c r="B46" s="274">
        <v>4</v>
      </c>
      <c r="C46" s="501"/>
      <c r="D46" s="501"/>
      <c r="E46" s="502"/>
      <c r="F46" s="279"/>
      <c r="G46" s="277" t="s">
        <v>24</v>
      </c>
      <c r="H46" s="279"/>
      <c r="I46" s="277"/>
      <c r="J46" s="280">
        <f>F46*H46</f>
        <v>0</v>
      </c>
      <c r="K46" s="281" t="s">
        <v>24</v>
      </c>
      <c r="L46" s="330"/>
      <c r="M46" s="277" t="s">
        <v>32</v>
      </c>
      <c r="N46" s="280">
        <f>H46*L46</f>
        <v>0</v>
      </c>
      <c r="O46" s="331" t="s">
        <v>32</v>
      </c>
      <c r="P46" s="278"/>
      <c r="Q46" s="277" t="s">
        <v>32</v>
      </c>
      <c r="R46" s="503"/>
      <c r="S46" s="477"/>
      <c r="T46" s="478"/>
      <c r="V46" s="78"/>
      <c r="W46" s="47"/>
    </row>
    <row r="47" spans="1:23" x14ac:dyDescent="0.15">
      <c r="B47" s="274"/>
      <c r="C47" s="501"/>
      <c r="D47" s="501"/>
      <c r="E47" s="502"/>
      <c r="F47" s="279"/>
      <c r="G47" s="277"/>
      <c r="H47" s="279"/>
      <c r="I47" s="277"/>
      <c r="J47" s="278"/>
      <c r="K47" s="281"/>
      <c r="L47" s="310"/>
      <c r="M47" s="281"/>
      <c r="N47" s="278"/>
      <c r="O47" s="331"/>
      <c r="P47" s="278"/>
      <c r="Q47" s="277"/>
      <c r="R47" s="504"/>
      <c r="S47" s="492"/>
      <c r="T47" s="493"/>
    </row>
    <row r="48" spans="1:23" ht="5.0999999999999996" customHeight="1" x14ac:dyDescent="0.15">
      <c r="B48" s="313"/>
      <c r="C48" s="315"/>
      <c r="D48" s="315"/>
      <c r="E48" s="316"/>
      <c r="F48" s="332"/>
      <c r="G48" s="291"/>
      <c r="H48" s="333"/>
      <c r="I48" s="291"/>
      <c r="J48" s="305"/>
      <c r="K48" s="302"/>
      <c r="L48" s="305"/>
      <c r="M48" s="302"/>
      <c r="N48" s="305"/>
      <c r="O48" s="297"/>
      <c r="P48" s="305"/>
      <c r="Q48" s="297"/>
      <c r="R48" s="494"/>
      <c r="S48" s="495"/>
      <c r="T48" s="496"/>
    </row>
    <row r="49" spans="1:23" s="32" customFormat="1" x14ac:dyDescent="0.15">
      <c r="A49" s="1"/>
      <c r="B49" s="444" t="s">
        <v>22</v>
      </c>
      <c r="C49" s="445"/>
      <c r="D49" s="445"/>
      <c r="E49" s="450"/>
      <c r="F49" s="299"/>
      <c r="G49" s="300"/>
      <c r="H49" s="299"/>
      <c r="I49" s="300"/>
      <c r="J49" s="334">
        <f>SUM(J43:J48)</f>
        <v>0</v>
      </c>
      <c r="K49" s="302" t="s">
        <v>24</v>
      </c>
      <c r="L49" s="305"/>
      <c r="M49" s="302"/>
      <c r="N49" s="335">
        <f>SUM(N43:N48)</f>
        <v>0</v>
      </c>
      <c r="O49" s="300" t="s">
        <v>32</v>
      </c>
      <c r="P49" s="321">
        <f>SUM(P43:P48)</f>
        <v>0</v>
      </c>
      <c r="Q49" s="300" t="s">
        <v>32</v>
      </c>
      <c r="R49" s="505"/>
      <c r="S49" s="506"/>
      <c r="T49" s="506"/>
      <c r="V49" s="78"/>
      <c r="W49" s="3"/>
    </row>
    <row r="50" spans="1:23" ht="12" customHeight="1" x14ac:dyDescent="0.15">
      <c r="B50" s="235"/>
      <c r="C50" s="235"/>
      <c r="D50" s="322"/>
      <c r="E50" s="322"/>
      <c r="F50" s="322"/>
      <c r="G50" s="322"/>
      <c r="H50" s="322"/>
      <c r="I50" s="322"/>
      <c r="J50" s="322"/>
      <c r="K50" s="322"/>
      <c r="L50" s="322"/>
      <c r="M50" s="322"/>
      <c r="N50" s="322"/>
      <c r="O50" s="323"/>
      <c r="P50" s="322"/>
      <c r="Q50" s="323"/>
      <c r="R50" s="322"/>
      <c r="S50" s="323"/>
      <c r="T50" s="324"/>
    </row>
    <row r="51" spans="1:23" x14ac:dyDescent="0.15">
      <c r="B51" s="245" t="s">
        <v>173</v>
      </c>
      <c r="C51" s="245"/>
      <c r="D51" s="245"/>
      <c r="E51" s="245"/>
      <c r="F51" s="245"/>
      <c r="G51" s="245"/>
      <c r="H51" s="245"/>
      <c r="I51" s="245"/>
      <c r="J51" s="245"/>
      <c r="K51" s="245"/>
      <c r="L51" s="245"/>
      <c r="M51" s="245"/>
      <c r="N51" s="245"/>
      <c r="O51" s="245"/>
      <c r="P51" s="245"/>
      <c r="Q51" s="245"/>
      <c r="R51" s="245"/>
      <c r="S51" s="245"/>
      <c r="T51" s="245"/>
    </row>
    <row r="52" spans="1:23" x14ac:dyDescent="0.15">
      <c r="B52" s="444" t="s">
        <v>137</v>
      </c>
      <c r="C52" s="445"/>
      <c r="D52" s="445"/>
      <c r="E52" s="445"/>
      <c r="F52" s="445"/>
      <c r="G52" s="445"/>
      <c r="H52" s="445"/>
      <c r="I52" s="445"/>
      <c r="J52" s="445"/>
      <c r="K52" s="450"/>
      <c r="L52" s="481" t="s">
        <v>138</v>
      </c>
      <c r="M52" s="482"/>
      <c r="N52" s="482"/>
      <c r="O52" s="482"/>
      <c r="P52" s="482"/>
      <c r="Q52" s="483"/>
      <c r="R52" s="484" t="s">
        <v>6</v>
      </c>
      <c r="S52" s="485"/>
      <c r="T52" s="486"/>
    </row>
    <row r="53" spans="1:23" ht="15" thickBot="1" x14ac:dyDescent="0.2">
      <c r="B53" s="500" t="s">
        <v>33</v>
      </c>
      <c r="C53" s="489"/>
      <c r="D53" s="489"/>
      <c r="E53" s="490"/>
      <c r="F53" s="465" t="s">
        <v>37</v>
      </c>
      <c r="G53" s="466"/>
      <c r="H53" s="479" t="s">
        <v>102</v>
      </c>
      <c r="I53" s="480"/>
      <c r="J53" s="465" t="s">
        <v>77</v>
      </c>
      <c r="K53" s="466"/>
      <c r="L53" s="465" t="s">
        <v>35</v>
      </c>
      <c r="M53" s="466"/>
      <c r="N53" s="465" t="s">
        <v>78</v>
      </c>
      <c r="O53" s="466"/>
      <c r="P53" s="465" t="s">
        <v>90</v>
      </c>
      <c r="Q53" s="466"/>
      <c r="R53" s="465"/>
      <c r="S53" s="487"/>
      <c r="T53" s="466"/>
    </row>
    <row r="54" spans="1:23" ht="15" thickTop="1" x14ac:dyDescent="0.15">
      <c r="B54" s="307">
        <v>1</v>
      </c>
      <c r="C54" s="507"/>
      <c r="D54" s="507"/>
      <c r="E54" s="508"/>
      <c r="F54" s="269"/>
      <c r="G54" s="267" t="s">
        <v>24</v>
      </c>
      <c r="H54" s="269"/>
      <c r="I54" s="270"/>
      <c r="J54" s="325">
        <f>F54*H54</f>
        <v>0</v>
      </c>
      <c r="K54" s="326" t="s">
        <v>24</v>
      </c>
      <c r="L54" s="327"/>
      <c r="M54" s="328" t="s">
        <v>24</v>
      </c>
      <c r="N54" s="86">
        <f>H54*L54</f>
        <v>0</v>
      </c>
      <c r="O54" s="329" t="s">
        <v>24</v>
      </c>
      <c r="P54" s="310"/>
      <c r="Q54" s="270" t="s">
        <v>24</v>
      </c>
      <c r="R54" s="470"/>
      <c r="S54" s="471"/>
      <c r="T54" s="472"/>
    </row>
    <row r="55" spans="1:23" x14ac:dyDescent="0.15">
      <c r="B55" s="274">
        <v>2</v>
      </c>
      <c r="C55" s="501"/>
      <c r="D55" s="501"/>
      <c r="E55" s="502"/>
      <c r="F55" s="279"/>
      <c r="G55" s="277" t="s">
        <v>24</v>
      </c>
      <c r="H55" s="279"/>
      <c r="I55" s="277"/>
      <c r="J55" s="280">
        <f>F55*H55</f>
        <v>0</v>
      </c>
      <c r="K55" s="281" t="s">
        <v>24</v>
      </c>
      <c r="L55" s="330"/>
      <c r="M55" s="277" t="s">
        <v>32</v>
      </c>
      <c r="N55" s="280">
        <f>H55*L55</f>
        <v>0</v>
      </c>
      <c r="O55" s="331" t="s">
        <v>32</v>
      </c>
      <c r="P55" s="290"/>
      <c r="Q55" s="277" t="s">
        <v>32</v>
      </c>
      <c r="R55" s="503"/>
      <c r="S55" s="477"/>
      <c r="T55" s="478"/>
    </row>
    <row r="56" spans="1:23" s="24" customFormat="1" ht="13.5" customHeight="1" x14ac:dyDescent="0.15">
      <c r="B56" s="274">
        <v>3</v>
      </c>
      <c r="C56" s="473"/>
      <c r="D56" s="501"/>
      <c r="E56" s="502"/>
      <c r="F56" s="279"/>
      <c r="G56" s="277" t="s">
        <v>24</v>
      </c>
      <c r="H56" s="279"/>
      <c r="I56" s="277"/>
      <c r="J56" s="280">
        <f>F56*H56</f>
        <v>0</v>
      </c>
      <c r="K56" s="281" t="s">
        <v>24</v>
      </c>
      <c r="L56" s="336"/>
      <c r="M56" s="277" t="s">
        <v>32</v>
      </c>
      <c r="N56" s="280">
        <f>H56*L56</f>
        <v>0</v>
      </c>
      <c r="O56" s="331" t="s">
        <v>32</v>
      </c>
      <c r="P56" s="278"/>
      <c r="Q56" s="277" t="s">
        <v>32</v>
      </c>
      <c r="R56" s="503"/>
      <c r="S56" s="477"/>
      <c r="T56" s="478"/>
      <c r="V56" s="78"/>
      <c r="W56" s="47"/>
    </row>
    <row r="57" spans="1:23" x14ac:dyDescent="0.15">
      <c r="B57" s="274"/>
      <c r="C57" s="501"/>
      <c r="D57" s="501"/>
      <c r="E57" s="502"/>
      <c r="F57" s="279"/>
      <c r="G57" s="277"/>
      <c r="H57" s="279"/>
      <c r="I57" s="277"/>
      <c r="J57" s="278"/>
      <c r="K57" s="281"/>
      <c r="L57" s="310"/>
      <c r="M57" s="281"/>
      <c r="N57" s="278"/>
      <c r="O57" s="331"/>
      <c r="P57" s="278"/>
      <c r="Q57" s="277"/>
      <c r="R57" s="504"/>
      <c r="S57" s="492"/>
      <c r="T57" s="493"/>
    </row>
    <row r="58" spans="1:23" ht="5.0999999999999996" customHeight="1" x14ac:dyDescent="0.15">
      <c r="B58" s="313"/>
      <c r="C58" s="315"/>
      <c r="D58" s="315"/>
      <c r="E58" s="316"/>
      <c r="F58" s="332"/>
      <c r="G58" s="291"/>
      <c r="H58" s="333"/>
      <c r="I58" s="291"/>
      <c r="J58" s="305"/>
      <c r="K58" s="302"/>
      <c r="L58" s="305"/>
      <c r="M58" s="302"/>
      <c r="N58" s="305"/>
      <c r="O58" s="297"/>
      <c r="P58" s="305"/>
      <c r="Q58" s="297"/>
      <c r="R58" s="494"/>
      <c r="S58" s="495"/>
      <c r="T58" s="496"/>
    </row>
    <row r="59" spans="1:23" s="32" customFormat="1" x14ac:dyDescent="0.15">
      <c r="A59" s="1"/>
      <c r="B59" s="444" t="s">
        <v>22</v>
      </c>
      <c r="C59" s="445"/>
      <c r="D59" s="445"/>
      <c r="E59" s="450"/>
      <c r="F59" s="299"/>
      <c r="G59" s="300"/>
      <c r="H59" s="299"/>
      <c r="I59" s="300"/>
      <c r="J59" s="334">
        <f>SUM(J54:J58)</f>
        <v>0</v>
      </c>
      <c r="K59" s="302" t="s">
        <v>24</v>
      </c>
      <c r="L59" s="305"/>
      <c r="M59" s="302"/>
      <c r="N59" s="335">
        <f>SUM(N54:N58)</f>
        <v>0</v>
      </c>
      <c r="O59" s="337" t="s">
        <v>32</v>
      </c>
      <c r="P59" s="338">
        <f>SUM(P54:P58)</f>
        <v>0</v>
      </c>
      <c r="Q59" s="337" t="s">
        <v>32</v>
      </c>
      <c r="R59" s="505"/>
      <c r="S59" s="506"/>
      <c r="T59" s="506"/>
      <c r="V59" s="78"/>
      <c r="W59" s="3"/>
    </row>
    <row r="60" spans="1:23" ht="12" customHeight="1" x14ac:dyDescent="0.15">
      <c r="B60" s="235"/>
      <c r="C60" s="235"/>
      <c r="D60" s="322"/>
      <c r="E60" s="322"/>
      <c r="F60" s="322"/>
      <c r="G60" s="322"/>
      <c r="H60" s="322"/>
      <c r="I60" s="322"/>
      <c r="J60" s="322"/>
      <c r="K60" s="322"/>
      <c r="L60" s="322"/>
      <c r="M60" s="322"/>
      <c r="N60" s="322"/>
      <c r="O60" s="339"/>
      <c r="P60" s="322"/>
      <c r="Q60" s="339"/>
      <c r="R60" s="322"/>
      <c r="S60" s="323"/>
      <c r="T60" s="324"/>
    </row>
    <row r="61" spans="1:23" x14ac:dyDescent="0.15">
      <c r="B61" s="340" t="s">
        <v>79</v>
      </c>
      <c r="C61" s="235"/>
      <c r="D61" s="322"/>
      <c r="E61" s="322"/>
      <c r="F61" s="322"/>
      <c r="G61" s="322"/>
      <c r="H61" s="322"/>
      <c r="I61" s="322"/>
      <c r="J61" s="322"/>
      <c r="K61" s="322"/>
      <c r="L61" s="322"/>
      <c r="M61" s="322"/>
      <c r="N61" s="322"/>
      <c r="O61" s="323"/>
      <c r="P61" s="322"/>
      <c r="Q61" s="323"/>
      <c r="R61" s="322"/>
      <c r="S61" s="323"/>
      <c r="T61" s="324"/>
    </row>
    <row r="62" spans="1:23" ht="15" thickBot="1" x14ac:dyDescent="0.2">
      <c r="B62" s="509" t="s">
        <v>5</v>
      </c>
      <c r="C62" s="509"/>
      <c r="D62" s="510" t="s">
        <v>4</v>
      </c>
      <c r="E62" s="511"/>
      <c r="F62" s="511"/>
      <c r="G62" s="511"/>
      <c r="H62" s="341"/>
      <c r="I62" s="342"/>
      <c r="J62" s="342"/>
      <c r="K62" s="342"/>
      <c r="L62" s="342"/>
      <c r="M62" s="343"/>
      <c r="N62" s="510" t="s">
        <v>6</v>
      </c>
      <c r="O62" s="511"/>
      <c r="P62" s="511"/>
      <c r="Q62" s="511"/>
      <c r="R62" s="511"/>
      <c r="S62" s="511"/>
      <c r="T62" s="512"/>
    </row>
    <row r="63" spans="1:23" ht="15.95" customHeight="1" thickTop="1" x14ac:dyDescent="0.15">
      <c r="B63" s="513" t="s">
        <v>97</v>
      </c>
      <c r="C63" s="514"/>
      <c r="D63" s="515">
        <f>J25</f>
        <v>0</v>
      </c>
      <c r="E63" s="516"/>
      <c r="F63" s="516"/>
      <c r="G63" s="344" t="s">
        <v>43</v>
      </c>
      <c r="H63" s="345" t="s">
        <v>63</v>
      </c>
      <c r="I63" s="344"/>
      <c r="J63" s="344"/>
      <c r="K63" s="344"/>
      <c r="L63" s="344"/>
      <c r="M63" s="346"/>
      <c r="N63" s="345" t="s">
        <v>131</v>
      </c>
      <c r="O63" s="347"/>
      <c r="P63" s="348"/>
      <c r="Q63" s="347"/>
      <c r="R63" s="348"/>
      <c r="S63" s="347"/>
      <c r="T63" s="349"/>
    </row>
    <row r="64" spans="1:23" ht="12" customHeight="1" x14ac:dyDescent="0.15">
      <c r="B64" s="517" t="s">
        <v>84</v>
      </c>
      <c r="C64" s="350" t="s">
        <v>9</v>
      </c>
      <c r="D64" s="520"/>
      <c r="E64" s="521"/>
      <c r="F64" s="521"/>
      <c r="G64" s="351" t="s">
        <v>43</v>
      </c>
      <c r="H64" s="352"/>
      <c r="I64" s="352"/>
      <c r="J64" s="352"/>
      <c r="K64" s="352"/>
      <c r="L64" s="352"/>
      <c r="M64" s="351"/>
      <c r="N64" s="353"/>
      <c r="O64" s="339"/>
      <c r="P64" s="354"/>
      <c r="Q64" s="339"/>
      <c r="R64" s="354"/>
      <c r="S64" s="339"/>
      <c r="T64" s="355"/>
    </row>
    <row r="65" spans="2:20" ht="12" customHeight="1" x14ac:dyDescent="0.15">
      <c r="B65" s="518"/>
      <c r="C65" s="356" t="s">
        <v>10</v>
      </c>
      <c r="D65" s="522"/>
      <c r="E65" s="523"/>
      <c r="F65" s="523"/>
      <c r="G65" s="357" t="s">
        <v>43</v>
      </c>
      <c r="H65" s="358"/>
      <c r="I65" s="358"/>
      <c r="J65" s="358"/>
      <c r="K65" s="358"/>
      <c r="L65" s="358"/>
      <c r="M65" s="357"/>
      <c r="N65" s="359"/>
      <c r="O65" s="267"/>
      <c r="P65" s="360"/>
      <c r="Q65" s="267"/>
      <c r="R65" s="360"/>
      <c r="S65" s="267"/>
      <c r="T65" s="361"/>
    </row>
    <row r="66" spans="2:20" ht="12" customHeight="1" x14ac:dyDescent="0.15">
      <c r="B66" s="518"/>
      <c r="C66" s="356" t="s">
        <v>11</v>
      </c>
      <c r="D66" s="522"/>
      <c r="E66" s="523"/>
      <c r="F66" s="523"/>
      <c r="G66" s="357" t="s">
        <v>43</v>
      </c>
      <c r="H66" s="358"/>
      <c r="I66" s="358"/>
      <c r="J66" s="358"/>
      <c r="K66" s="358"/>
      <c r="L66" s="358"/>
      <c r="M66" s="357"/>
      <c r="N66" s="359"/>
      <c r="O66" s="267"/>
      <c r="P66" s="360"/>
      <c r="Q66" s="267"/>
      <c r="R66" s="360"/>
      <c r="S66" s="267"/>
      <c r="T66" s="361"/>
    </row>
    <row r="67" spans="2:20" ht="12" customHeight="1" x14ac:dyDescent="0.15">
      <c r="B67" s="518"/>
      <c r="C67" s="356" t="s">
        <v>12</v>
      </c>
      <c r="D67" s="522"/>
      <c r="E67" s="523"/>
      <c r="F67" s="523"/>
      <c r="G67" s="357" t="s">
        <v>43</v>
      </c>
      <c r="H67" s="358" t="s">
        <v>101</v>
      </c>
      <c r="I67" s="358"/>
      <c r="J67" s="358"/>
      <c r="K67" s="358"/>
      <c r="L67" s="358"/>
      <c r="M67" s="357"/>
      <c r="N67" s="359"/>
      <c r="O67" s="267"/>
      <c r="P67" s="360"/>
      <c r="Q67" s="267"/>
      <c r="R67" s="360"/>
      <c r="S67" s="267"/>
      <c r="T67" s="361"/>
    </row>
    <row r="68" spans="2:20" ht="12" customHeight="1" x14ac:dyDescent="0.15">
      <c r="B68" s="518"/>
      <c r="C68" s="356" t="s">
        <v>13</v>
      </c>
      <c r="D68" s="522"/>
      <c r="E68" s="523"/>
      <c r="F68" s="523"/>
      <c r="G68" s="357" t="s">
        <v>43</v>
      </c>
      <c r="H68" s="362"/>
      <c r="I68" s="358"/>
      <c r="J68" s="358"/>
      <c r="K68" s="358"/>
      <c r="L68" s="358"/>
      <c r="M68" s="357"/>
      <c r="N68" s="359"/>
      <c r="O68" s="267"/>
      <c r="P68" s="360"/>
      <c r="Q68" s="267"/>
      <c r="R68" s="360"/>
      <c r="S68" s="267"/>
      <c r="T68" s="361"/>
    </row>
    <row r="69" spans="2:20" ht="12" customHeight="1" x14ac:dyDescent="0.15">
      <c r="B69" s="518"/>
      <c r="C69" s="356" t="s">
        <v>14</v>
      </c>
      <c r="D69" s="522"/>
      <c r="E69" s="523"/>
      <c r="F69" s="523"/>
      <c r="G69" s="357" t="s">
        <v>43</v>
      </c>
      <c r="H69" s="358"/>
      <c r="I69" s="358"/>
      <c r="J69" s="358"/>
      <c r="K69" s="358"/>
      <c r="L69" s="358"/>
      <c r="M69" s="357"/>
      <c r="N69" s="359"/>
      <c r="O69" s="267"/>
      <c r="P69" s="360"/>
      <c r="Q69" s="267"/>
      <c r="R69" s="360"/>
      <c r="S69" s="267"/>
      <c r="T69" s="361"/>
    </row>
    <row r="70" spans="2:20" ht="12" customHeight="1" x14ac:dyDescent="0.15">
      <c r="B70" s="518"/>
      <c r="C70" s="356" t="s">
        <v>15</v>
      </c>
      <c r="D70" s="522"/>
      <c r="E70" s="523"/>
      <c r="F70" s="523"/>
      <c r="G70" s="357" t="s">
        <v>43</v>
      </c>
      <c r="H70" s="358"/>
      <c r="I70" s="358"/>
      <c r="J70" s="358"/>
      <c r="K70" s="358"/>
      <c r="L70" s="358"/>
      <c r="M70" s="357"/>
      <c r="N70" s="359"/>
      <c r="O70" s="267"/>
      <c r="P70" s="360"/>
      <c r="Q70" s="267"/>
      <c r="R70" s="360"/>
      <c r="S70" s="267"/>
      <c r="T70" s="361"/>
    </row>
    <row r="71" spans="2:20" ht="12" customHeight="1" x14ac:dyDescent="0.15">
      <c r="B71" s="518"/>
      <c r="C71" s="356" t="s">
        <v>16</v>
      </c>
      <c r="D71" s="522"/>
      <c r="E71" s="523"/>
      <c r="F71" s="523"/>
      <c r="G71" s="357" t="s">
        <v>43</v>
      </c>
      <c r="H71" s="358"/>
      <c r="I71" s="358"/>
      <c r="J71" s="358"/>
      <c r="K71" s="358"/>
      <c r="L71" s="358"/>
      <c r="M71" s="357"/>
      <c r="N71" s="359"/>
      <c r="O71" s="267"/>
      <c r="P71" s="360"/>
      <c r="Q71" s="267"/>
      <c r="R71" s="360"/>
      <c r="S71" s="267"/>
      <c r="T71" s="361"/>
    </row>
    <row r="72" spans="2:20" ht="12" customHeight="1" x14ac:dyDescent="0.15">
      <c r="B72" s="518"/>
      <c r="C72" s="356" t="s">
        <v>7</v>
      </c>
      <c r="D72" s="522"/>
      <c r="E72" s="523"/>
      <c r="F72" s="523"/>
      <c r="G72" s="357" t="s">
        <v>43</v>
      </c>
      <c r="H72" s="358"/>
      <c r="I72" s="358"/>
      <c r="J72" s="358"/>
      <c r="K72" s="358"/>
      <c r="L72" s="358"/>
      <c r="M72" s="357"/>
      <c r="N72" s="359"/>
      <c r="O72" s="267"/>
      <c r="P72" s="360"/>
      <c r="Q72" s="267"/>
      <c r="R72" s="360"/>
      <c r="S72" s="267"/>
      <c r="T72" s="361"/>
    </row>
    <row r="73" spans="2:20" ht="12" customHeight="1" x14ac:dyDescent="0.15">
      <c r="B73" s="518"/>
      <c r="C73" s="356" t="s">
        <v>17</v>
      </c>
      <c r="D73" s="522"/>
      <c r="E73" s="523"/>
      <c r="F73" s="523"/>
      <c r="G73" s="357" t="s">
        <v>43</v>
      </c>
      <c r="H73" s="358"/>
      <c r="I73" s="358"/>
      <c r="J73" s="358"/>
      <c r="K73" s="358"/>
      <c r="L73" s="358"/>
      <c r="M73" s="357"/>
      <c r="N73" s="359"/>
      <c r="O73" s="267"/>
      <c r="P73" s="360"/>
      <c r="Q73" s="267"/>
      <c r="R73" s="360"/>
      <c r="S73" s="267"/>
      <c r="T73" s="361"/>
    </row>
    <row r="74" spans="2:20" ht="12" customHeight="1" x14ac:dyDescent="0.15">
      <c r="B74" s="518"/>
      <c r="C74" s="356" t="s">
        <v>18</v>
      </c>
      <c r="D74" s="522"/>
      <c r="E74" s="523"/>
      <c r="F74" s="523"/>
      <c r="G74" s="357" t="s">
        <v>43</v>
      </c>
      <c r="H74" s="358"/>
      <c r="I74" s="358"/>
      <c r="J74" s="358"/>
      <c r="K74" s="358"/>
      <c r="L74" s="358"/>
      <c r="M74" s="357"/>
      <c r="N74" s="359"/>
      <c r="O74" s="267"/>
      <c r="P74" s="360"/>
      <c r="Q74" s="267"/>
      <c r="R74" s="360"/>
      <c r="S74" s="267"/>
      <c r="T74" s="361"/>
    </row>
    <row r="75" spans="2:20" ht="12" customHeight="1" x14ac:dyDescent="0.15">
      <c r="B75" s="518"/>
      <c r="C75" s="356" t="s">
        <v>8</v>
      </c>
      <c r="D75" s="522"/>
      <c r="E75" s="523"/>
      <c r="F75" s="523"/>
      <c r="G75" s="357" t="s">
        <v>43</v>
      </c>
      <c r="H75" s="358"/>
      <c r="I75" s="358"/>
      <c r="J75" s="358"/>
      <c r="K75" s="358"/>
      <c r="L75" s="358"/>
      <c r="M75" s="357"/>
      <c r="N75" s="359"/>
      <c r="O75" s="267"/>
      <c r="P75" s="360"/>
      <c r="Q75" s="267"/>
      <c r="R75" s="360"/>
      <c r="S75" s="267"/>
      <c r="T75" s="361"/>
    </row>
    <row r="76" spans="2:20" ht="12" customHeight="1" x14ac:dyDescent="0.15">
      <c r="B76" s="518"/>
      <c r="C76" s="356" t="s">
        <v>20</v>
      </c>
      <c r="D76" s="522"/>
      <c r="E76" s="523"/>
      <c r="F76" s="523"/>
      <c r="G76" s="357" t="s">
        <v>43</v>
      </c>
      <c r="H76" s="358"/>
      <c r="I76" s="358"/>
      <c r="J76" s="358"/>
      <c r="K76" s="358"/>
      <c r="L76" s="358"/>
      <c r="M76" s="357"/>
      <c r="N76" s="359"/>
      <c r="O76" s="267"/>
      <c r="P76" s="360"/>
      <c r="Q76" s="267"/>
      <c r="R76" s="360"/>
      <c r="S76" s="267"/>
      <c r="T76" s="361"/>
    </row>
    <row r="77" spans="2:20" ht="12" customHeight="1" x14ac:dyDescent="0.15">
      <c r="B77" s="518"/>
      <c r="C77" s="356" t="s">
        <v>19</v>
      </c>
      <c r="D77" s="522"/>
      <c r="E77" s="523"/>
      <c r="F77" s="523"/>
      <c r="G77" s="357" t="s">
        <v>43</v>
      </c>
      <c r="H77" s="358"/>
      <c r="I77" s="358"/>
      <c r="J77" s="358"/>
      <c r="K77" s="358"/>
      <c r="L77" s="358"/>
      <c r="M77" s="357"/>
      <c r="N77" s="359"/>
      <c r="O77" s="267"/>
      <c r="P77" s="360"/>
      <c r="Q77" s="267"/>
      <c r="R77" s="360"/>
      <c r="S77" s="267"/>
      <c r="T77" s="361"/>
    </row>
    <row r="78" spans="2:20" ht="12" customHeight="1" x14ac:dyDescent="0.15">
      <c r="B78" s="518"/>
      <c r="C78" s="363" t="s">
        <v>40</v>
      </c>
      <c r="D78" s="522"/>
      <c r="E78" s="523"/>
      <c r="F78" s="523"/>
      <c r="G78" s="357" t="s">
        <v>43</v>
      </c>
      <c r="H78" s="358"/>
      <c r="I78" s="358"/>
      <c r="J78" s="358"/>
      <c r="K78" s="358"/>
      <c r="L78" s="358"/>
      <c r="M78" s="357"/>
      <c r="N78" s="359"/>
      <c r="O78" s="360"/>
      <c r="P78" s="360"/>
      <c r="Q78" s="360"/>
      <c r="R78" s="360"/>
      <c r="S78" s="360"/>
      <c r="T78" s="361"/>
    </row>
    <row r="79" spans="2:20" ht="15" thickBot="1" x14ac:dyDescent="0.2">
      <c r="B79" s="519"/>
      <c r="C79" s="364" t="s">
        <v>52</v>
      </c>
      <c r="D79" s="536">
        <f>SUM(D64:F78)</f>
        <v>0</v>
      </c>
      <c r="E79" s="537"/>
      <c r="F79" s="537"/>
      <c r="G79" s="365" t="s">
        <v>43</v>
      </c>
      <c r="H79" s="366"/>
      <c r="I79" s="367"/>
      <c r="J79" s="367"/>
      <c r="K79" s="367"/>
      <c r="L79" s="367"/>
      <c r="M79" s="365"/>
      <c r="N79" s="368" t="s">
        <v>62</v>
      </c>
      <c r="O79" s="369"/>
      <c r="P79" s="370">
        <f>D63-D79</f>
        <v>0</v>
      </c>
      <c r="Q79" s="369"/>
      <c r="R79" s="371"/>
      <c r="S79" s="369"/>
      <c r="T79" s="372"/>
    </row>
    <row r="80" spans="2:20" ht="15.95" customHeight="1" thickTop="1" x14ac:dyDescent="0.15">
      <c r="B80" s="524" t="s">
        <v>129</v>
      </c>
      <c r="C80" s="525"/>
      <c r="D80" s="526">
        <f>J38+J49+J59</f>
        <v>0</v>
      </c>
      <c r="E80" s="527"/>
      <c r="F80" s="527"/>
      <c r="G80" s="373" t="s">
        <v>43</v>
      </c>
      <c r="H80" s="374" t="s">
        <v>81</v>
      </c>
      <c r="I80" s="375"/>
      <c r="J80" s="375"/>
      <c r="K80" s="375"/>
      <c r="L80" s="375"/>
      <c r="M80" s="376"/>
      <c r="N80" s="374" t="s">
        <v>98</v>
      </c>
      <c r="O80" s="377"/>
      <c r="P80" s="378"/>
      <c r="Q80" s="377"/>
      <c r="R80" s="378"/>
      <c r="S80" s="377"/>
      <c r="T80" s="379"/>
    </row>
    <row r="81" spans="1:23" ht="12" customHeight="1" x14ac:dyDescent="0.15">
      <c r="A81" s="63"/>
      <c r="B81" s="528" t="s">
        <v>51</v>
      </c>
      <c r="C81" s="350" t="s">
        <v>12</v>
      </c>
      <c r="D81" s="530"/>
      <c r="E81" s="531"/>
      <c r="F81" s="531"/>
      <c r="G81" s="351" t="s">
        <v>43</v>
      </c>
      <c r="H81" s="352"/>
      <c r="I81" s="352"/>
      <c r="J81" s="352"/>
      <c r="K81" s="352"/>
      <c r="L81" s="352"/>
      <c r="M81" s="351"/>
      <c r="N81" s="380"/>
      <c r="O81" s="339"/>
      <c r="P81" s="354"/>
      <c r="Q81" s="339"/>
      <c r="R81" s="354"/>
      <c r="S81" s="339"/>
      <c r="T81" s="355"/>
    </row>
    <row r="82" spans="1:23" ht="12" customHeight="1" x14ac:dyDescent="0.15">
      <c r="A82" s="63"/>
      <c r="B82" s="529"/>
      <c r="C82" s="356" t="s">
        <v>14</v>
      </c>
      <c r="D82" s="532"/>
      <c r="E82" s="533"/>
      <c r="F82" s="533"/>
      <c r="G82" s="357" t="s">
        <v>43</v>
      </c>
      <c r="H82" s="358"/>
      <c r="I82" s="358"/>
      <c r="J82" s="358"/>
      <c r="K82" s="358"/>
      <c r="L82" s="358"/>
      <c r="M82" s="357"/>
      <c r="N82" s="359"/>
      <c r="O82" s="267"/>
      <c r="P82" s="360"/>
      <c r="Q82" s="267"/>
      <c r="R82" s="360"/>
      <c r="S82" s="267"/>
      <c r="T82" s="361"/>
    </row>
    <row r="83" spans="1:23" ht="12" customHeight="1" x14ac:dyDescent="0.15">
      <c r="A83" s="63"/>
      <c r="B83" s="529"/>
      <c r="C83" s="356" t="s">
        <v>15</v>
      </c>
      <c r="D83" s="532"/>
      <c r="E83" s="533"/>
      <c r="F83" s="533"/>
      <c r="G83" s="357" t="s">
        <v>43</v>
      </c>
      <c r="H83" s="358"/>
      <c r="I83" s="358"/>
      <c r="J83" s="358"/>
      <c r="K83" s="358"/>
      <c r="L83" s="358"/>
      <c r="M83" s="357"/>
      <c r="N83" s="359"/>
      <c r="O83" s="267"/>
      <c r="P83" s="360"/>
      <c r="Q83" s="267"/>
      <c r="R83" s="360"/>
      <c r="S83" s="267"/>
      <c r="T83" s="361"/>
    </row>
    <row r="84" spans="1:23" ht="12" customHeight="1" x14ac:dyDescent="0.15">
      <c r="A84" s="63"/>
      <c r="B84" s="529"/>
      <c r="C84" s="356" t="s">
        <v>16</v>
      </c>
      <c r="D84" s="532"/>
      <c r="E84" s="533"/>
      <c r="F84" s="533"/>
      <c r="G84" s="357" t="s">
        <v>43</v>
      </c>
      <c r="H84" s="358"/>
      <c r="I84" s="358"/>
      <c r="J84" s="358"/>
      <c r="K84" s="358"/>
      <c r="L84" s="358"/>
      <c r="M84" s="357"/>
      <c r="N84" s="359"/>
      <c r="O84" s="267"/>
      <c r="P84" s="360"/>
      <c r="Q84" s="267"/>
      <c r="R84" s="360"/>
      <c r="S84" s="267"/>
      <c r="T84" s="361"/>
    </row>
    <row r="85" spans="1:23" ht="12" customHeight="1" x14ac:dyDescent="0.15">
      <c r="A85" s="63"/>
      <c r="B85" s="529"/>
      <c r="C85" s="356" t="s">
        <v>7</v>
      </c>
      <c r="D85" s="532"/>
      <c r="E85" s="533"/>
      <c r="F85" s="533"/>
      <c r="G85" s="357" t="s">
        <v>43</v>
      </c>
      <c r="H85" s="358"/>
      <c r="I85" s="358"/>
      <c r="J85" s="358"/>
      <c r="K85" s="358"/>
      <c r="L85" s="358"/>
      <c r="M85" s="357"/>
      <c r="N85" s="359"/>
      <c r="O85" s="267"/>
      <c r="P85" s="360"/>
      <c r="Q85" s="267"/>
      <c r="R85" s="360"/>
      <c r="S85" s="267"/>
      <c r="T85" s="361"/>
    </row>
    <row r="86" spans="1:23" ht="12" customHeight="1" x14ac:dyDescent="0.15">
      <c r="A86" s="63"/>
      <c r="B86" s="529"/>
      <c r="C86" s="356" t="s">
        <v>17</v>
      </c>
      <c r="D86" s="532"/>
      <c r="E86" s="533"/>
      <c r="F86" s="533"/>
      <c r="G86" s="357" t="s">
        <v>43</v>
      </c>
      <c r="H86" s="358"/>
      <c r="I86" s="358"/>
      <c r="J86" s="358"/>
      <c r="K86" s="358"/>
      <c r="L86" s="358"/>
      <c r="M86" s="357"/>
      <c r="N86" s="359"/>
      <c r="O86" s="267"/>
      <c r="P86" s="360"/>
      <c r="Q86" s="267"/>
      <c r="R86" s="360"/>
      <c r="S86" s="267"/>
      <c r="T86" s="361"/>
      <c r="W86" s="9"/>
    </row>
    <row r="87" spans="1:23" ht="12" customHeight="1" x14ac:dyDescent="0.15">
      <c r="A87" s="63"/>
      <c r="B87" s="529"/>
      <c r="C87" s="356" t="s">
        <v>18</v>
      </c>
      <c r="D87" s="532"/>
      <c r="E87" s="533"/>
      <c r="F87" s="533"/>
      <c r="G87" s="357" t="s">
        <v>43</v>
      </c>
      <c r="H87" s="358"/>
      <c r="I87" s="358"/>
      <c r="J87" s="362"/>
      <c r="K87" s="358"/>
      <c r="L87" s="358"/>
      <c r="M87" s="357"/>
      <c r="N87" s="359"/>
      <c r="O87" s="267"/>
      <c r="P87" s="360"/>
      <c r="Q87" s="267"/>
      <c r="R87" s="360"/>
      <c r="S87" s="267"/>
      <c r="T87" s="361"/>
    </row>
    <row r="88" spans="1:23" ht="12" customHeight="1" x14ac:dyDescent="0.15">
      <c r="A88" s="63"/>
      <c r="B88" s="529"/>
      <c r="C88" s="356" t="s">
        <v>8</v>
      </c>
      <c r="D88" s="532"/>
      <c r="E88" s="533"/>
      <c r="F88" s="533"/>
      <c r="G88" s="357" t="s">
        <v>43</v>
      </c>
      <c r="H88" s="358"/>
      <c r="I88" s="358"/>
      <c r="J88" s="358"/>
      <c r="K88" s="358"/>
      <c r="L88" s="358"/>
      <c r="M88" s="357"/>
      <c r="N88" s="359"/>
      <c r="O88" s="267"/>
      <c r="P88" s="360"/>
      <c r="Q88" s="267"/>
      <c r="R88" s="360"/>
      <c r="S88" s="267"/>
      <c r="T88" s="361"/>
    </row>
    <row r="89" spans="1:23" ht="12" customHeight="1" x14ac:dyDescent="0.15">
      <c r="A89" s="63"/>
      <c r="B89" s="529"/>
      <c r="C89" s="356" t="s">
        <v>20</v>
      </c>
      <c r="D89" s="532"/>
      <c r="E89" s="533"/>
      <c r="F89" s="533"/>
      <c r="G89" s="357" t="s">
        <v>43</v>
      </c>
      <c r="H89" s="358"/>
      <c r="I89" s="358"/>
      <c r="J89" s="315"/>
      <c r="K89" s="358"/>
      <c r="L89" s="358"/>
      <c r="M89" s="357"/>
      <c r="N89" s="359"/>
      <c r="O89" s="267"/>
      <c r="P89" s="360"/>
      <c r="Q89" s="267"/>
      <c r="R89" s="360"/>
      <c r="S89" s="267"/>
      <c r="T89" s="361"/>
    </row>
    <row r="90" spans="1:23" ht="12" customHeight="1" x14ac:dyDescent="0.15">
      <c r="A90" s="63"/>
      <c r="B90" s="529"/>
      <c r="C90" s="356" t="s">
        <v>19</v>
      </c>
      <c r="D90" s="534"/>
      <c r="E90" s="535"/>
      <c r="F90" s="535"/>
      <c r="G90" s="357" t="s">
        <v>43</v>
      </c>
      <c r="H90" s="358"/>
      <c r="I90" s="358"/>
      <c r="J90" s="381"/>
      <c r="K90" s="358"/>
      <c r="L90" s="358"/>
      <c r="M90" s="357"/>
      <c r="N90" s="359"/>
      <c r="O90" s="267"/>
      <c r="P90" s="360"/>
      <c r="Q90" s="267"/>
      <c r="R90" s="360"/>
      <c r="S90" s="267"/>
      <c r="T90" s="361"/>
    </row>
    <row r="91" spans="1:23" ht="12" customHeight="1" x14ac:dyDescent="0.15">
      <c r="A91" s="63"/>
      <c r="B91" s="529"/>
      <c r="C91" s="363" t="s">
        <v>40</v>
      </c>
      <c r="D91" s="532"/>
      <c r="E91" s="533"/>
      <c r="F91" s="533"/>
      <c r="G91" s="357" t="s">
        <v>43</v>
      </c>
      <c r="H91" s="358"/>
      <c r="I91" s="358"/>
      <c r="J91" s="358"/>
      <c r="K91" s="358"/>
      <c r="L91" s="358"/>
      <c r="M91" s="357"/>
      <c r="N91" s="359"/>
      <c r="O91" s="360"/>
      <c r="P91" s="360"/>
      <c r="Q91" s="360"/>
      <c r="R91" s="360"/>
      <c r="S91" s="360"/>
      <c r="T91" s="361"/>
      <c r="W91" s="65"/>
    </row>
    <row r="92" spans="1:23" x14ac:dyDescent="0.15">
      <c r="A92" s="63"/>
      <c r="B92" s="529"/>
      <c r="C92" s="382" t="s">
        <v>61</v>
      </c>
      <c r="D92" s="544">
        <f>N38-P38+N49-P49+N59-P59</f>
        <v>0</v>
      </c>
      <c r="E92" s="545"/>
      <c r="F92" s="545"/>
      <c r="G92" s="383" t="s">
        <v>43</v>
      </c>
      <c r="H92" s="384" t="s">
        <v>83</v>
      </c>
      <c r="I92" s="385"/>
      <c r="J92" s="385"/>
      <c r="K92" s="385"/>
      <c r="L92" s="385"/>
      <c r="M92" s="383"/>
      <c r="N92" s="359"/>
      <c r="O92" s="267"/>
      <c r="P92" s="360"/>
      <c r="Q92" s="267"/>
      <c r="R92" s="360"/>
      <c r="S92" s="267"/>
      <c r="T92" s="361"/>
      <c r="W92" s="65"/>
    </row>
    <row r="93" spans="1:23" x14ac:dyDescent="0.15">
      <c r="A93" s="63"/>
      <c r="B93" s="529"/>
      <c r="C93" s="386" t="s">
        <v>60</v>
      </c>
      <c r="D93" s="546">
        <f>P38+P49+P59</f>
        <v>0</v>
      </c>
      <c r="E93" s="547"/>
      <c r="F93" s="547"/>
      <c r="G93" s="387" t="s">
        <v>43</v>
      </c>
      <c r="H93" s="388" t="s">
        <v>82</v>
      </c>
      <c r="I93" s="389"/>
      <c r="J93" s="389"/>
      <c r="K93" s="389"/>
      <c r="L93" s="389"/>
      <c r="M93" s="387"/>
      <c r="N93" s="359"/>
      <c r="O93" s="267"/>
      <c r="P93" s="360"/>
      <c r="Q93" s="267"/>
      <c r="R93" s="360"/>
      <c r="S93" s="267"/>
      <c r="T93" s="361"/>
      <c r="W93" s="65"/>
    </row>
    <row r="94" spans="1:23" thickBot="1" x14ac:dyDescent="0.2">
      <c r="A94" s="63"/>
      <c r="B94" s="529"/>
      <c r="C94" s="390" t="s">
        <v>52</v>
      </c>
      <c r="D94" s="548">
        <f>SUM(D81:F93)</f>
        <v>0</v>
      </c>
      <c r="E94" s="549"/>
      <c r="F94" s="549"/>
      <c r="G94" s="391" t="s">
        <v>43</v>
      </c>
      <c r="H94" s="392"/>
      <c r="I94" s="392"/>
      <c r="J94" s="392"/>
      <c r="K94" s="392"/>
      <c r="L94" s="393"/>
      <c r="M94" s="391"/>
      <c r="N94" s="368" t="s">
        <v>62</v>
      </c>
      <c r="O94" s="267"/>
      <c r="P94" s="370">
        <f>D80-D94</f>
        <v>0</v>
      </c>
      <c r="Q94" s="267"/>
      <c r="R94" s="394"/>
      <c r="S94" s="267"/>
      <c r="T94" s="395"/>
      <c r="W94" s="67"/>
    </row>
    <row r="95" spans="1:23" s="32" customFormat="1" ht="15.95" customHeight="1" thickBot="1" x14ac:dyDescent="0.2">
      <c r="A95" s="1"/>
      <c r="B95" s="550" t="s">
        <v>59</v>
      </c>
      <c r="C95" s="551"/>
      <c r="D95" s="552">
        <f>D63-D79+D80-D94</f>
        <v>0</v>
      </c>
      <c r="E95" s="553"/>
      <c r="F95" s="553"/>
      <c r="G95" s="396" t="s">
        <v>24</v>
      </c>
      <c r="H95" s="397" t="s">
        <v>128</v>
      </c>
      <c r="I95" s="397"/>
      <c r="J95" s="397"/>
      <c r="K95" s="397"/>
      <c r="L95" s="397"/>
      <c r="M95" s="396"/>
      <c r="N95" s="398"/>
      <c r="O95" s="399"/>
      <c r="P95" s="400"/>
      <c r="Q95" s="399"/>
      <c r="R95" s="400"/>
      <c r="S95" s="399"/>
      <c r="T95" s="401"/>
      <c r="V95" s="78"/>
      <c r="W95" s="67"/>
    </row>
    <row r="96" spans="1:23" ht="15.95" customHeight="1" x14ac:dyDescent="0.15">
      <c r="B96" s="538" t="s">
        <v>21</v>
      </c>
      <c r="C96" s="538"/>
      <c r="D96" s="539"/>
      <c r="E96" s="540"/>
      <c r="F96" s="540"/>
      <c r="G96" s="402" t="s">
        <v>24</v>
      </c>
      <c r="H96" s="403"/>
      <c r="I96" s="403"/>
      <c r="J96" s="403"/>
      <c r="K96" s="403"/>
      <c r="L96" s="403"/>
      <c r="M96" s="402"/>
      <c r="N96" s="404"/>
      <c r="O96" s="405"/>
      <c r="P96" s="406"/>
      <c r="Q96" s="405"/>
      <c r="R96" s="406"/>
      <c r="S96" s="405"/>
      <c r="T96" s="407"/>
      <c r="W96" s="65"/>
    </row>
    <row r="97" spans="1:23" ht="15.95" customHeight="1" x14ac:dyDescent="0.15">
      <c r="B97" s="538" t="s">
        <v>41</v>
      </c>
      <c r="C97" s="538"/>
      <c r="D97" s="522"/>
      <c r="E97" s="523"/>
      <c r="F97" s="523"/>
      <c r="G97" s="357" t="s">
        <v>24</v>
      </c>
      <c r="H97" s="358"/>
      <c r="I97" s="358"/>
      <c r="J97" s="358"/>
      <c r="K97" s="358"/>
      <c r="L97" s="358"/>
      <c r="M97" s="357"/>
      <c r="N97" s="408"/>
      <c r="O97" s="409"/>
      <c r="P97" s="410"/>
      <c r="Q97" s="409"/>
      <c r="R97" s="410"/>
      <c r="S97" s="409"/>
      <c r="T97" s="411"/>
    </row>
    <row r="98" spans="1:23" ht="5.0999999999999996" customHeight="1" thickBot="1" x14ac:dyDescent="0.2">
      <c r="B98" s="541"/>
      <c r="C98" s="541"/>
      <c r="D98" s="542"/>
      <c r="E98" s="543"/>
      <c r="F98" s="543"/>
      <c r="G98" s="412"/>
      <c r="H98" s="413"/>
      <c r="I98" s="413"/>
      <c r="J98" s="413"/>
      <c r="K98" s="413"/>
      <c r="L98" s="413"/>
      <c r="M98" s="412"/>
      <c r="N98" s="368"/>
      <c r="O98" s="267"/>
      <c r="P98" s="394"/>
      <c r="Q98" s="267"/>
      <c r="R98" s="394"/>
      <c r="S98" s="267"/>
      <c r="T98" s="395"/>
    </row>
    <row r="99" spans="1:23" s="32" customFormat="1" ht="15.95" customHeight="1" thickBot="1" x14ac:dyDescent="0.2">
      <c r="A99" s="1"/>
      <c r="B99" s="554" t="s">
        <v>54</v>
      </c>
      <c r="C99" s="555"/>
      <c r="D99" s="552">
        <f>SUM(D95:F96)-D97</f>
        <v>0</v>
      </c>
      <c r="E99" s="553"/>
      <c r="F99" s="553"/>
      <c r="G99" s="414" t="s">
        <v>24</v>
      </c>
      <c r="H99" s="415"/>
      <c r="I99" s="415"/>
      <c r="J99" s="415"/>
      <c r="K99" s="415"/>
      <c r="L99" s="415"/>
      <c r="M99" s="414"/>
      <c r="N99" s="416"/>
      <c r="O99" s="399"/>
      <c r="P99" s="400"/>
      <c r="Q99" s="399"/>
      <c r="R99" s="400"/>
      <c r="S99" s="399"/>
      <c r="T99" s="401"/>
      <c r="V99" s="78"/>
      <c r="W99" s="3"/>
    </row>
    <row r="100" spans="1:23" ht="12" customHeight="1" x14ac:dyDescent="0.15">
      <c r="B100" s="235"/>
      <c r="C100" s="235"/>
      <c r="D100" s="235"/>
      <c r="E100" s="235"/>
      <c r="F100" s="417"/>
      <c r="G100" s="235"/>
      <c r="H100" s="235"/>
      <c r="I100" s="235"/>
      <c r="J100" s="235"/>
      <c r="K100" s="235"/>
      <c r="L100" s="235"/>
      <c r="M100" s="235"/>
      <c r="N100" s="235"/>
      <c r="O100" s="236"/>
      <c r="P100" s="235"/>
      <c r="Q100" s="236"/>
      <c r="R100" s="235"/>
      <c r="S100" s="236"/>
      <c r="T100" s="237"/>
    </row>
    <row r="101" spans="1:23" x14ac:dyDescent="0.15">
      <c r="B101" s="340" t="s">
        <v>80</v>
      </c>
      <c r="C101" s="235"/>
      <c r="D101" s="235"/>
      <c r="E101" s="235"/>
      <c r="F101" s="235"/>
      <c r="G101" s="235"/>
      <c r="H101" s="235"/>
      <c r="I101" s="235"/>
      <c r="J101" s="235"/>
      <c r="K101" s="235"/>
      <c r="L101" s="235"/>
      <c r="M101" s="235"/>
      <c r="N101" s="235"/>
      <c r="O101" s="236"/>
      <c r="P101" s="235"/>
      <c r="Q101" s="236"/>
      <c r="R101" s="235"/>
      <c r="S101" s="236"/>
      <c r="T101" s="237"/>
    </row>
    <row r="102" spans="1:23" s="78" customFormat="1" x14ac:dyDescent="0.15">
      <c r="A102" s="1"/>
      <c r="B102" s="444" t="s">
        <v>29</v>
      </c>
      <c r="C102" s="445"/>
      <c r="D102" s="445"/>
      <c r="E102" s="445"/>
      <c r="F102" s="445"/>
      <c r="G102" s="556"/>
      <c r="H102" s="445" t="s">
        <v>28</v>
      </c>
      <c r="I102" s="445"/>
      <c r="J102" s="445"/>
      <c r="K102" s="445"/>
      <c r="L102" s="445"/>
      <c r="M102" s="445"/>
      <c r="N102" s="445"/>
      <c r="O102" s="445"/>
      <c r="P102" s="445"/>
      <c r="Q102" s="445"/>
      <c r="R102" s="445"/>
      <c r="S102" s="445"/>
      <c r="T102" s="450"/>
      <c r="W102" s="3"/>
    </row>
    <row r="103" spans="1:23" s="78" customFormat="1" ht="14.25" customHeight="1" thickBot="1" x14ac:dyDescent="0.2">
      <c r="A103" s="1"/>
      <c r="B103" s="509" t="s">
        <v>27</v>
      </c>
      <c r="C103" s="509"/>
      <c r="D103" s="460" t="s">
        <v>26</v>
      </c>
      <c r="E103" s="461"/>
      <c r="F103" s="460" t="s">
        <v>31</v>
      </c>
      <c r="G103" s="557"/>
      <c r="H103" s="461" t="s">
        <v>27</v>
      </c>
      <c r="I103" s="509"/>
      <c r="J103" s="460" t="s">
        <v>26</v>
      </c>
      <c r="K103" s="461"/>
      <c r="L103" s="460" t="s">
        <v>31</v>
      </c>
      <c r="M103" s="464"/>
      <c r="N103" s="460" t="s">
        <v>30</v>
      </c>
      <c r="O103" s="461"/>
      <c r="P103" s="460" t="s">
        <v>6</v>
      </c>
      <c r="Q103" s="464"/>
      <c r="R103" s="464"/>
      <c r="S103" s="464"/>
      <c r="T103" s="461"/>
      <c r="W103" s="3"/>
    </row>
    <row r="104" spans="1:23" s="78" customFormat="1" ht="15" thickTop="1" x14ac:dyDescent="0.15">
      <c r="A104" s="1"/>
      <c r="B104" s="563"/>
      <c r="C104" s="563"/>
      <c r="D104" s="418"/>
      <c r="E104" s="419"/>
      <c r="F104" s="418"/>
      <c r="G104" s="420"/>
      <c r="H104" s="564"/>
      <c r="I104" s="565"/>
      <c r="J104" s="418"/>
      <c r="K104" s="419"/>
      <c r="L104" s="418"/>
      <c r="M104" s="419"/>
      <c r="N104" s="421"/>
      <c r="O104" s="422"/>
      <c r="P104" s="566"/>
      <c r="Q104" s="567"/>
      <c r="R104" s="567"/>
      <c r="S104" s="567"/>
      <c r="T104" s="568"/>
      <c r="W104" s="3"/>
    </row>
    <row r="105" spans="1:23" s="78" customFormat="1" x14ac:dyDescent="0.15">
      <c r="A105" s="172"/>
      <c r="B105" s="569"/>
      <c r="C105" s="570"/>
      <c r="D105" s="423"/>
      <c r="E105" s="424"/>
      <c r="F105" s="423"/>
      <c r="G105" s="425"/>
      <c r="H105" s="560"/>
      <c r="I105" s="559"/>
      <c r="J105" s="423"/>
      <c r="K105" s="424"/>
      <c r="L105" s="423"/>
      <c r="M105" s="424"/>
      <c r="N105" s="426"/>
      <c r="O105" s="427"/>
      <c r="P105" s="500"/>
      <c r="Q105" s="571"/>
      <c r="R105" s="571"/>
      <c r="S105" s="571"/>
      <c r="T105" s="562"/>
      <c r="W105" s="3"/>
    </row>
    <row r="106" spans="1:23" s="78" customFormat="1" x14ac:dyDescent="0.15">
      <c r="A106" s="172"/>
      <c r="B106" s="558"/>
      <c r="C106" s="559"/>
      <c r="D106" s="423"/>
      <c r="E106" s="424"/>
      <c r="F106" s="423"/>
      <c r="G106" s="425"/>
      <c r="H106" s="560"/>
      <c r="I106" s="559"/>
      <c r="J106" s="423"/>
      <c r="K106" s="424"/>
      <c r="L106" s="423"/>
      <c r="M106" s="424"/>
      <c r="N106" s="426"/>
      <c r="O106" s="427"/>
      <c r="P106" s="500"/>
      <c r="Q106" s="561"/>
      <c r="R106" s="561"/>
      <c r="S106" s="561"/>
      <c r="T106" s="562"/>
      <c r="W106" s="3"/>
    </row>
    <row r="107" spans="1:23" s="78" customFormat="1" x14ac:dyDescent="0.15">
      <c r="A107" s="172"/>
      <c r="B107" s="558"/>
      <c r="C107" s="559"/>
      <c r="D107" s="423"/>
      <c r="E107" s="424"/>
      <c r="F107" s="423"/>
      <c r="G107" s="425"/>
      <c r="H107" s="560"/>
      <c r="I107" s="559"/>
      <c r="J107" s="423"/>
      <c r="K107" s="424"/>
      <c r="L107" s="423"/>
      <c r="M107" s="424"/>
      <c r="N107" s="426"/>
      <c r="O107" s="427"/>
      <c r="P107" s="500"/>
      <c r="Q107" s="561"/>
      <c r="R107" s="561"/>
      <c r="S107" s="561"/>
      <c r="T107" s="562"/>
      <c r="W107" s="3"/>
    </row>
    <row r="108" spans="1:23" s="78" customFormat="1" x14ac:dyDescent="0.15">
      <c r="A108" s="172"/>
      <c r="B108" s="558"/>
      <c r="C108" s="559"/>
      <c r="D108" s="423"/>
      <c r="E108" s="424"/>
      <c r="F108" s="423"/>
      <c r="G108" s="425"/>
      <c r="H108" s="560"/>
      <c r="I108" s="559"/>
      <c r="J108" s="423"/>
      <c r="K108" s="424"/>
      <c r="L108" s="423"/>
      <c r="M108" s="424"/>
      <c r="N108" s="426"/>
      <c r="O108" s="427"/>
      <c r="P108" s="500"/>
      <c r="Q108" s="561"/>
      <c r="R108" s="561"/>
      <c r="S108" s="561"/>
      <c r="T108" s="562"/>
      <c r="W108" s="3"/>
    </row>
    <row r="109" spans="1:23" s="78" customFormat="1" x14ac:dyDescent="0.15">
      <c r="A109" s="172"/>
      <c r="B109" s="558"/>
      <c r="C109" s="559"/>
      <c r="D109" s="423"/>
      <c r="E109" s="424"/>
      <c r="F109" s="423"/>
      <c r="G109" s="425"/>
      <c r="H109" s="560"/>
      <c r="I109" s="559"/>
      <c r="J109" s="423"/>
      <c r="K109" s="424"/>
      <c r="L109" s="423"/>
      <c r="M109" s="424"/>
      <c r="N109" s="426"/>
      <c r="O109" s="427"/>
      <c r="P109" s="500"/>
      <c r="Q109" s="561"/>
      <c r="R109" s="561"/>
      <c r="S109" s="561"/>
      <c r="T109" s="562"/>
      <c r="W109" s="3"/>
    </row>
    <row r="110" spans="1:23" s="78" customFormat="1" hidden="1" x14ac:dyDescent="0.15">
      <c r="A110" s="172"/>
      <c r="B110" s="558" t="s">
        <v>55</v>
      </c>
      <c r="C110" s="559"/>
      <c r="D110" s="423">
        <v>1.25</v>
      </c>
      <c r="E110" s="424" t="s">
        <v>50</v>
      </c>
      <c r="F110" s="423">
        <v>2</v>
      </c>
      <c r="G110" s="425" t="s">
        <v>49</v>
      </c>
      <c r="H110" s="560"/>
      <c r="I110" s="559"/>
      <c r="J110" s="426"/>
      <c r="K110" s="428"/>
      <c r="L110" s="426"/>
      <c r="M110" s="429"/>
      <c r="N110" s="426"/>
      <c r="O110" s="427"/>
      <c r="P110" s="265"/>
      <c r="Q110" s="430"/>
      <c r="R110" s="265"/>
      <c r="S110" s="430"/>
      <c r="T110" s="431"/>
      <c r="W110" s="3"/>
    </row>
    <row r="111" spans="1:23" s="78" customFormat="1" hidden="1" x14ac:dyDescent="0.15">
      <c r="A111" s="172"/>
      <c r="B111" s="558" t="s">
        <v>56</v>
      </c>
      <c r="C111" s="559"/>
      <c r="D111" s="423">
        <v>0.35</v>
      </c>
      <c r="E111" s="424" t="s">
        <v>50</v>
      </c>
      <c r="F111" s="423">
        <v>2</v>
      </c>
      <c r="G111" s="425" t="s">
        <v>49</v>
      </c>
      <c r="H111" s="560"/>
      <c r="I111" s="559"/>
      <c r="J111" s="426"/>
      <c r="K111" s="428"/>
      <c r="L111" s="426"/>
      <c r="M111" s="429"/>
      <c r="N111" s="426"/>
      <c r="O111" s="427"/>
      <c r="P111" s="265"/>
      <c r="Q111" s="430"/>
      <c r="R111" s="265"/>
      <c r="S111" s="430"/>
      <c r="T111" s="431"/>
      <c r="W111" s="3"/>
    </row>
    <row r="112" spans="1:23" s="78" customFormat="1" hidden="1" x14ac:dyDescent="0.15">
      <c r="A112" s="172"/>
      <c r="B112" s="573" t="s">
        <v>57</v>
      </c>
      <c r="C112" s="574"/>
      <c r="D112" s="432">
        <v>0.35</v>
      </c>
      <c r="E112" s="433" t="s">
        <v>48</v>
      </c>
      <c r="F112" s="432">
        <v>1</v>
      </c>
      <c r="G112" s="434" t="s">
        <v>49</v>
      </c>
      <c r="H112" s="575"/>
      <c r="I112" s="574"/>
      <c r="J112" s="435"/>
      <c r="K112" s="436"/>
      <c r="L112" s="435"/>
      <c r="M112" s="437"/>
      <c r="N112" s="435"/>
      <c r="O112" s="438"/>
      <c r="P112" s="439"/>
      <c r="Q112" s="440"/>
      <c r="R112" s="439"/>
      <c r="S112" s="440"/>
      <c r="T112" s="441"/>
      <c r="W112" s="3"/>
    </row>
    <row r="113" spans="1:23" s="78" customFormat="1" x14ac:dyDescent="0.15">
      <c r="A113" s="1"/>
      <c r="B113" s="442"/>
      <c r="C113" s="572" t="s">
        <v>44</v>
      </c>
      <c r="D113" s="572"/>
      <c r="E113" s="572"/>
      <c r="F113" s="572"/>
      <c r="G113" s="572"/>
      <c r="H113" s="572"/>
      <c r="I113" s="572"/>
      <c r="J113" s="572"/>
      <c r="K113" s="572"/>
      <c r="L113" s="572"/>
      <c r="M113" s="572"/>
      <c r="N113" s="572"/>
      <c r="O113" s="572"/>
      <c r="P113" s="572"/>
      <c r="Q113" s="572"/>
      <c r="R113" s="572"/>
      <c r="S113" s="572"/>
      <c r="T113" s="572"/>
      <c r="U113" s="79"/>
      <c r="W113" s="3"/>
    </row>
    <row r="114" spans="1:23" s="78" customFormat="1" x14ac:dyDescent="0.15">
      <c r="A114" s="1"/>
      <c r="B114" s="443"/>
      <c r="C114" s="235" t="s">
        <v>45</v>
      </c>
      <c r="D114" s="235"/>
      <c r="E114" s="235"/>
      <c r="F114" s="235"/>
      <c r="G114" s="235"/>
      <c r="H114" s="235"/>
      <c r="I114" s="235"/>
      <c r="J114" s="235"/>
      <c r="K114" s="235"/>
      <c r="L114" s="235"/>
      <c r="M114" s="235"/>
      <c r="N114" s="235"/>
      <c r="O114" s="236"/>
      <c r="P114" s="235"/>
      <c r="Q114" s="236"/>
      <c r="R114" s="235"/>
      <c r="S114" s="236"/>
      <c r="T114" s="237"/>
      <c r="W114" s="3"/>
    </row>
  </sheetData>
  <mergeCells count="183">
    <mergeCell ref="C113:T113"/>
    <mergeCell ref="B110:C110"/>
    <mergeCell ref="H110:I110"/>
    <mergeCell ref="B111:C111"/>
    <mergeCell ref="H111:I111"/>
    <mergeCell ref="B112:C112"/>
    <mergeCell ref="H112:I112"/>
    <mergeCell ref="B108:C108"/>
    <mergeCell ref="H108:I108"/>
    <mergeCell ref="P108:T108"/>
    <mergeCell ref="B109:C109"/>
    <mergeCell ref="H109:I109"/>
    <mergeCell ref="P109:T109"/>
    <mergeCell ref="B106:C106"/>
    <mergeCell ref="H106:I106"/>
    <mergeCell ref="P106:T106"/>
    <mergeCell ref="B107:C107"/>
    <mergeCell ref="H107:I107"/>
    <mergeCell ref="P107:T107"/>
    <mergeCell ref="N103:O103"/>
    <mergeCell ref="P103:T103"/>
    <mergeCell ref="B104:C104"/>
    <mergeCell ref="H104:I104"/>
    <mergeCell ref="P104:T104"/>
    <mergeCell ref="B105:C105"/>
    <mergeCell ref="H105:I105"/>
    <mergeCell ref="P105:T105"/>
    <mergeCell ref="B99:C99"/>
    <mergeCell ref="D99:F99"/>
    <mergeCell ref="B102:G102"/>
    <mergeCell ref="H102:T102"/>
    <mergeCell ref="B103:C103"/>
    <mergeCell ref="D103:E103"/>
    <mergeCell ref="F103:G103"/>
    <mergeCell ref="H103:I103"/>
    <mergeCell ref="J103:K103"/>
    <mergeCell ref="L103:M103"/>
    <mergeCell ref="B96:C96"/>
    <mergeCell ref="D96:F96"/>
    <mergeCell ref="B97:C97"/>
    <mergeCell ref="D97:F97"/>
    <mergeCell ref="B98:C98"/>
    <mergeCell ref="D98:F98"/>
    <mergeCell ref="D91:F91"/>
    <mergeCell ref="D92:F92"/>
    <mergeCell ref="D93:F93"/>
    <mergeCell ref="D94:F94"/>
    <mergeCell ref="B95:C95"/>
    <mergeCell ref="D95:F95"/>
    <mergeCell ref="B80:C80"/>
    <mergeCell ref="D80:F80"/>
    <mergeCell ref="B81:B94"/>
    <mergeCell ref="D81:F81"/>
    <mergeCell ref="D82:F82"/>
    <mergeCell ref="D83:F83"/>
    <mergeCell ref="D84:F84"/>
    <mergeCell ref="D71:F71"/>
    <mergeCell ref="D72:F72"/>
    <mergeCell ref="D73:F73"/>
    <mergeCell ref="D74:F74"/>
    <mergeCell ref="D75:F75"/>
    <mergeCell ref="D76:F76"/>
    <mergeCell ref="D85:F85"/>
    <mergeCell ref="D86:F86"/>
    <mergeCell ref="D87:F87"/>
    <mergeCell ref="D88:F88"/>
    <mergeCell ref="D89:F89"/>
    <mergeCell ref="D90:F90"/>
    <mergeCell ref="D77:F77"/>
    <mergeCell ref="D78:F78"/>
    <mergeCell ref="D79:F79"/>
    <mergeCell ref="B63:C63"/>
    <mergeCell ref="D63:F63"/>
    <mergeCell ref="B64:B79"/>
    <mergeCell ref="D64:F64"/>
    <mergeCell ref="D65:F65"/>
    <mergeCell ref="D66:F66"/>
    <mergeCell ref="D67:F67"/>
    <mergeCell ref="D68:F68"/>
    <mergeCell ref="D69:F69"/>
    <mergeCell ref="D70:F70"/>
    <mergeCell ref="C57:E57"/>
    <mergeCell ref="R57:T57"/>
    <mergeCell ref="R58:T58"/>
    <mergeCell ref="B59:E59"/>
    <mergeCell ref="R59:T59"/>
    <mergeCell ref="B62:C62"/>
    <mergeCell ref="D62:G62"/>
    <mergeCell ref="N62:T62"/>
    <mergeCell ref="C54:E54"/>
    <mergeCell ref="R54:T54"/>
    <mergeCell ref="C55:E55"/>
    <mergeCell ref="R55:T55"/>
    <mergeCell ref="C56:E56"/>
    <mergeCell ref="R56:T56"/>
    <mergeCell ref="B52:K52"/>
    <mergeCell ref="L52:Q52"/>
    <mergeCell ref="R52:T53"/>
    <mergeCell ref="B53:E53"/>
    <mergeCell ref="F53:G53"/>
    <mergeCell ref="H53:I53"/>
    <mergeCell ref="J53:K53"/>
    <mergeCell ref="L53:M53"/>
    <mergeCell ref="N53:O53"/>
    <mergeCell ref="P53:Q53"/>
    <mergeCell ref="C46:E46"/>
    <mergeCell ref="R46:T46"/>
    <mergeCell ref="C47:E47"/>
    <mergeCell ref="R47:T47"/>
    <mergeCell ref="R48:T48"/>
    <mergeCell ref="B49:E49"/>
    <mergeCell ref="R49:T49"/>
    <mergeCell ref="C43:E43"/>
    <mergeCell ref="R43:T43"/>
    <mergeCell ref="C44:E44"/>
    <mergeCell ref="R44:T44"/>
    <mergeCell ref="C45:E45"/>
    <mergeCell ref="R45:T45"/>
    <mergeCell ref="B41:K41"/>
    <mergeCell ref="L41:Q41"/>
    <mergeCell ref="R41:T42"/>
    <mergeCell ref="B42:E42"/>
    <mergeCell ref="F42:G42"/>
    <mergeCell ref="H42:I42"/>
    <mergeCell ref="J42:K42"/>
    <mergeCell ref="L42:M42"/>
    <mergeCell ref="N42:O42"/>
    <mergeCell ref="P42:Q42"/>
    <mergeCell ref="C35:E35"/>
    <mergeCell ref="R35:T35"/>
    <mergeCell ref="C36:E36"/>
    <mergeCell ref="R36:T36"/>
    <mergeCell ref="R37:T37"/>
    <mergeCell ref="B38:E38"/>
    <mergeCell ref="R38:T38"/>
    <mergeCell ref="C32:E32"/>
    <mergeCell ref="R32:T32"/>
    <mergeCell ref="C33:E33"/>
    <mergeCell ref="R33:T33"/>
    <mergeCell ref="C34:E34"/>
    <mergeCell ref="R34:T34"/>
    <mergeCell ref="L29:M29"/>
    <mergeCell ref="N29:O29"/>
    <mergeCell ref="P29:Q29"/>
    <mergeCell ref="C30:E30"/>
    <mergeCell ref="R30:T30"/>
    <mergeCell ref="C31:E31"/>
    <mergeCell ref="R31:T31"/>
    <mergeCell ref="P16:Q16"/>
    <mergeCell ref="R16:S16"/>
    <mergeCell ref="B25:C25"/>
    <mergeCell ref="B28:K28"/>
    <mergeCell ref="L28:Q28"/>
    <mergeCell ref="R28:T29"/>
    <mergeCell ref="B29:E29"/>
    <mergeCell ref="F29:G29"/>
    <mergeCell ref="H29:I29"/>
    <mergeCell ref="J29:K29"/>
    <mergeCell ref="B15:K15"/>
    <mergeCell ref="L15:S15"/>
    <mergeCell ref="T15:T16"/>
    <mergeCell ref="B16:C16"/>
    <mergeCell ref="D16:E16"/>
    <mergeCell ref="F16:G16"/>
    <mergeCell ref="H16:I16"/>
    <mergeCell ref="J16:K16"/>
    <mergeCell ref="L16:M16"/>
    <mergeCell ref="N16:O16"/>
    <mergeCell ref="D10:E10"/>
    <mergeCell ref="F10:G10"/>
    <mergeCell ref="H10:I10"/>
    <mergeCell ref="J10:K10"/>
    <mergeCell ref="L10:M10"/>
    <mergeCell ref="N10:O10"/>
    <mergeCell ref="B7:C9"/>
    <mergeCell ref="D7:K7"/>
    <mergeCell ref="L7:M8"/>
    <mergeCell ref="N7:O8"/>
    <mergeCell ref="D8:E8"/>
    <mergeCell ref="F8:G8"/>
    <mergeCell ref="H8:I8"/>
    <mergeCell ref="J8:K8"/>
    <mergeCell ref="B10:C11"/>
  </mergeCells>
  <phoneticPr fontId="4"/>
  <pageMargins left="0.78740157480314965" right="0.39370078740157483" top="0.39370078740157483" bottom="0.39370078740157483" header="0.23622047244094491" footer="0.23622047244094491"/>
  <pageSetup paperSize="9" scale="48" orientation="portrait" horizontalDpi="300" verticalDpi="300" copies="2" r:id="rId1"/>
  <headerFooter alignWithMargins="0"/>
  <rowBreaks count="2" manualBreakCount="2">
    <brk id="25" max="18" man="1"/>
    <brk id="59" max="1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70C0"/>
    <pageSetUpPr fitToPage="1"/>
  </sheetPr>
  <dimension ref="A1:AA114"/>
  <sheetViews>
    <sheetView view="pageBreakPreview" topLeftCell="A23" zoomScaleNormal="100" zoomScaleSheetLayoutView="100" workbookViewId="0">
      <selection activeCell="H59" sqref="H59"/>
    </sheetView>
  </sheetViews>
  <sheetFormatPr defaultColWidth="9" defaultRowHeight="14.25" x14ac:dyDescent="0.15"/>
  <cols>
    <col min="1" max="1" width="0.875" style="1" customWidth="1"/>
    <col min="2" max="2" width="3" style="1" customWidth="1"/>
    <col min="3" max="3" width="19.875" style="1" customWidth="1"/>
    <col min="4" max="4" width="6" style="1" customWidth="1"/>
    <col min="5" max="5" width="2.625" style="1" customWidth="1"/>
    <col min="6" max="6" width="9.875" style="1" customWidth="1"/>
    <col min="7" max="7" width="2.625" style="1" customWidth="1"/>
    <col min="8" max="8" width="9.875" style="1" customWidth="1"/>
    <col min="9" max="9" width="5.75" style="1" bestFit="1" customWidth="1"/>
    <col min="10" max="10" width="14.125" style="1" bestFit="1" customWidth="1"/>
    <col min="11" max="11" width="3.5" style="1" customWidth="1"/>
    <col min="12" max="12" width="10.375" style="1" customWidth="1"/>
    <col min="13" max="13" width="3.5" style="1" bestFit="1" customWidth="1"/>
    <col min="14" max="14" width="12.375" style="1" customWidth="1"/>
    <col min="15" max="15" width="3.75" style="2" bestFit="1" customWidth="1"/>
    <col min="16" max="16" width="11.375" style="1" customWidth="1"/>
    <col min="17" max="17" width="3.75" style="2" bestFit="1" customWidth="1"/>
    <col min="18" max="18" width="11.375" style="1" customWidth="1"/>
    <col min="19" max="19" width="3.75" style="2" bestFit="1" customWidth="1"/>
    <col min="20" max="20" width="51.625" style="137" customWidth="1"/>
    <col min="21" max="21" width="0.625" style="1" customWidth="1"/>
    <col min="22" max="22" width="9" style="78"/>
    <col min="23" max="23" width="9" style="3"/>
    <col min="24" max="16384" width="9" style="1"/>
  </cols>
  <sheetData>
    <row r="1" spans="2:27" ht="5.25" customHeight="1" x14ac:dyDescent="0.15"/>
    <row r="2" spans="2:27" x14ac:dyDescent="0.15">
      <c r="B2" s="1" t="s">
        <v>72</v>
      </c>
    </row>
    <row r="3" spans="2:27" ht="3.75" customHeight="1" x14ac:dyDescent="0.15"/>
    <row r="4" spans="2:27" ht="17.25" thickBot="1" x14ac:dyDescent="0.2">
      <c r="B4" s="234" t="s">
        <v>73</v>
      </c>
      <c r="C4" s="87"/>
      <c r="D4" s="33"/>
      <c r="E4" s="33"/>
      <c r="F4" s="4" t="s">
        <v>70</v>
      </c>
      <c r="G4" s="4"/>
      <c r="H4" s="4"/>
      <c r="I4" s="4"/>
      <c r="J4" s="4"/>
      <c r="K4" s="4"/>
      <c r="L4" s="4"/>
      <c r="M4" s="4"/>
      <c r="N4" s="4"/>
      <c r="O4" s="4"/>
      <c r="P4" s="33"/>
      <c r="Q4" s="33"/>
      <c r="R4" s="33"/>
      <c r="S4" s="33"/>
      <c r="T4" s="106"/>
      <c r="U4" s="4"/>
    </row>
    <row r="5" spans="2:27" ht="14.25" customHeight="1" x14ac:dyDescent="0.15">
      <c r="D5" s="33"/>
      <c r="E5" s="33"/>
      <c r="F5" s="5" t="s">
        <v>71</v>
      </c>
      <c r="G5" s="5"/>
      <c r="H5" s="5"/>
      <c r="I5" s="5"/>
      <c r="J5" s="5"/>
      <c r="K5" s="5"/>
      <c r="L5" s="5"/>
      <c r="M5" s="5"/>
      <c r="N5" s="5"/>
      <c r="O5" s="5"/>
      <c r="P5" s="33"/>
      <c r="Q5" s="666" t="s">
        <v>163</v>
      </c>
      <c r="R5" s="667"/>
      <c r="S5" s="667"/>
      <c r="T5" s="668"/>
      <c r="U5" s="5"/>
    </row>
    <row r="6" spans="2:27" x14ac:dyDescent="0.15">
      <c r="B6" s="90" t="s">
        <v>34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7"/>
      <c r="Q6" s="669"/>
      <c r="R6" s="670"/>
      <c r="S6" s="670"/>
      <c r="T6" s="671"/>
    </row>
    <row r="7" spans="2:27" x14ac:dyDescent="0.15">
      <c r="B7" s="665" t="s">
        <v>93</v>
      </c>
      <c r="C7" s="615"/>
      <c r="D7" s="615" t="s">
        <v>95</v>
      </c>
      <c r="E7" s="615"/>
      <c r="F7" s="615"/>
      <c r="G7" s="615"/>
      <c r="H7" s="615"/>
      <c r="I7" s="615"/>
      <c r="J7" s="615"/>
      <c r="K7" s="664"/>
      <c r="L7" s="606" t="s">
        <v>2</v>
      </c>
      <c r="M7" s="615"/>
      <c r="N7" s="615" t="s">
        <v>25</v>
      </c>
      <c r="O7" s="604"/>
      <c r="P7" s="120"/>
      <c r="Q7" s="669"/>
      <c r="R7" s="670"/>
      <c r="S7" s="670"/>
      <c r="T7" s="671"/>
    </row>
    <row r="8" spans="2:27" x14ac:dyDescent="0.15">
      <c r="B8" s="615"/>
      <c r="C8" s="615"/>
      <c r="D8" s="615" t="s">
        <v>141</v>
      </c>
      <c r="E8" s="615"/>
      <c r="F8" s="615" t="s">
        <v>0</v>
      </c>
      <c r="G8" s="615"/>
      <c r="H8" s="615" t="s">
        <v>1</v>
      </c>
      <c r="I8" s="615"/>
      <c r="J8" s="615" t="s">
        <v>94</v>
      </c>
      <c r="K8" s="664"/>
      <c r="L8" s="606"/>
      <c r="M8" s="615"/>
      <c r="N8" s="615"/>
      <c r="O8" s="604"/>
      <c r="P8" s="120"/>
      <c r="Q8" s="669"/>
      <c r="R8" s="670"/>
      <c r="S8" s="670"/>
      <c r="T8" s="671"/>
    </row>
    <row r="9" spans="2:27" x14ac:dyDescent="0.15">
      <c r="B9" s="615"/>
      <c r="C9" s="615"/>
      <c r="D9" s="111">
        <v>0</v>
      </c>
      <c r="E9" s="96" t="s">
        <v>23</v>
      </c>
      <c r="F9" s="111">
        <v>30</v>
      </c>
      <c r="G9" s="96" t="s">
        <v>23</v>
      </c>
      <c r="H9" s="111">
        <v>60</v>
      </c>
      <c r="I9" s="96" t="s">
        <v>23</v>
      </c>
      <c r="J9" s="111">
        <v>10</v>
      </c>
      <c r="K9" s="101" t="s">
        <v>23</v>
      </c>
      <c r="L9" s="100">
        <f>F9+H9+J9</f>
        <v>100</v>
      </c>
      <c r="M9" s="96" t="s">
        <v>23</v>
      </c>
      <c r="N9" s="95">
        <v>0</v>
      </c>
      <c r="O9" s="96" t="s">
        <v>23</v>
      </c>
      <c r="P9" s="98"/>
      <c r="Q9" s="669"/>
      <c r="R9" s="670"/>
      <c r="S9" s="670"/>
      <c r="T9" s="671"/>
    </row>
    <row r="10" spans="2:27" x14ac:dyDescent="0.15">
      <c r="B10" s="675" t="s">
        <v>67</v>
      </c>
      <c r="C10" s="676"/>
      <c r="D10" s="604" t="s">
        <v>64</v>
      </c>
      <c r="E10" s="605"/>
      <c r="F10" s="686" t="s">
        <v>68</v>
      </c>
      <c r="G10" s="687"/>
      <c r="H10" s="604" t="s">
        <v>65</v>
      </c>
      <c r="I10" s="605"/>
      <c r="J10" s="686" t="s">
        <v>68</v>
      </c>
      <c r="K10" s="688"/>
      <c r="L10" s="689" t="s">
        <v>69</v>
      </c>
      <c r="M10" s="605"/>
      <c r="N10" s="605" t="s">
        <v>68</v>
      </c>
      <c r="O10" s="606"/>
      <c r="P10" s="34"/>
      <c r="Q10" s="669"/>
      <c r="R10" s="670"/>
      <c r="S10" s="670"/>
      <c r="T10" s="671"/>
    </row>
    <row r="11" spans="2:27" x14ac:dyDescent="0.15">
      <c r="B11" s="677"/>
      <c r="C11" s="678"/>
      <c r="D11" s="112">
        <v>3</v>
      </c>
      <c r="E11" s="91" t="s">
        <v>66</v>
      </c>
      <c r="F11" s="113">
        <v>1</v>
      </c>
      <c r="G11" s="91" t="s">
        <v>66</v>
      </c>
      <c r="H11" s="114">
        <v>1</v>
      </c>
      <c r="I11" s="91" t="s">
        <v>66</v>
      </c>
      <c r="J11" s="113">
        <v>1</v>
      </c>
      <c r="K11" s="92" t="s">
        <v>66</v>
      </c>
      <c r="L11" s="102">
        <f>D11+H11</f>
        <v>4</v>
      </c>
      <c r="M11" s="91" t="s">
        <v>66</v>
      </c>
      <c r="N11" s="103">
        <f>F11+J11</f>
        <v>2</v>
      </c>
      <c r="O11" s="91" t="s">
        <v>66</v>
      </c>
      <c r="P11" s="99"/>
      <c r="Q11" s="669"/>
      <c r="R11" s="670"/>
      <c r="S11" s="670"/>
      <c r="T11" s="671"/>
    </row>
    <row r="12" spans="2:27" x14ac:dyDescent="0.15">
      <c r="C12" s="6" t="s">
        <v>3</v>
      </c>
      <c r="D12" s="7"/>
      <c r="E12" s="6"/>
      <c r="Q12" s="669"/>
      <c r="R12" s="670"/>
      <c r="S12" s="670"/>
      <c r="T12" s="671"/>
    </row>
    <row r="13" spans="2:27" ht="12" customHeight="1" thickBot="1" x14ac:dyDescent="0.2">
      <c r="Q13" s="672"/>
      <c r="R13" s="673"/>
      <c r="S13" s="673"/>
      <c r="T13" s="674"/>
    </row>
    <row r="14" spans="2:27" x14ac:dyDescent="0.15">
      <c r="B14" s="90" t="s">
        <v>166</v>
      </c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  <c r="W14" s="8"/>
      <c r="X14" s="9"/>
      <c r="Y14" s="9"/>
      <c r="Z14" s="9"/>
      <c r="AA14" s="9"/>
    </row>
    <row r="15" spans="2:27" x14ac:dyDescent="0.15">
      <c r="B15" s="604" t="s">
        <v>147</v>
      </c>
      <c r="C15" s="605"/>
      <c r="D15" s="605"/>
      <c r="E15" s="605"/>
      <c r="F15" s="605"/>
      <c r="G15" s="605"/>
      <c r="H15" s="605"/>
      <c r="I15" s="605"/>
      <c r="J15" s="605"/>
      <c r="K15" s="606"/>
      <c r="L15" s="615" t="s">
        <v>148</v>
      </c>
      <c r="M15" s="615"/>
      <c r="N15" s="615"/>
      <c r="O15" s="615"/>
      <c r="P15" s="615"/>
      <c r="Q15" s="615"/>
      <c r="R15" s="615"/>
      <c r="S15" s="615"/>
      <c r="T15" s="616" t="s">
        <v>6</v>
      </c>
      <c r="W15" s="8"/>
      <c r="X15" s="9"/>
      <c r="Y15" s="9"/>
      <c r="Z15" s="9"/>
      <c r="AA15" s="9"/>
    </row>
    <row r="16" spans="2:27" ht="15" thickBot="1" x14ac:dyDescent="0.2">
      <c r="B16" s="610" t="s">
        <v>42</v>
      </c>
      <c r="C16" s="612"/>
      <c r="D16" s="684" t="s">
        <v>58</v>
      </c>
      <c r="E16" s="685"/>
      <c r="F16" s="610" t="s">
        <v>39</v>
      </c>
      <c r="G16" s="611"/>
      <c r="H16" s="611" t="s">
        <v>135</v>
      </c>
      <c r="I16" s="612"/>
      <c r="J16" s="610" t="s">
        <v>38</v>
      </c>
      <c r="K16" s="612"/>
      <c r="L16" s="610" t="s">
        <v>132</v>
      </c>
      <c r="M16" s="612"/>
      <c r="N16" s="610" t="s">
        <v>133</v>
      </c>
      <c r="O16" s="612"/>
      <c r="P16" s="679" t="s">
        <v>88</v>
      </c>
      <c r="Q16" s="680"/>
      <c r="R16" s="679" t="s">
        <v>134</v>
      </c>
      <c r="S16" s="680"/>
      <c r="T16" s="617"/>
      <c r="U16" s="1" t="s">
        <v>92</v>
      </c>
      <c r="V16" s="78" t="s">
        <v>103</v>
      </c>
    </row>
    <row r="17" spans="1:23" ht="14.25" customHeight="1" thickTop="1" x14ac:dyDescent="0.15">
      <c r="B17" s="48">
        <v>1</v>
      </c>
      <c r="C17" s="107" t="s">
        <v>146</v>
      </c>
      <c r="D17" s="231">
        <v>10</v>
      </c>
      <c r="E17" s="11" t="s">
        <v>23</v>
      </c>
      <c r="F17" s="109">
        <v>550</v>
      </c>
      <c r="G17" s="11" t="s">
        <v>24</v>
      </c>
      <c r="H17" s="110">
        <v>8750</v>
      </c>
      <c r="I17" s="26" t="s">
        <v>91</v>
      </c>
      <c r="J17" s="12">
        <f>F17*H17</f>
        <v>4812500</v>
      </c>
      <c r="K17" s="13" t="s">
        <v>24</v>
      </c>
      <c r="L17" s="110">
        <v>5000</v>
      </c>
      <c r="M17" s="26" t="s">
        <v>91</v>
      </c>
      <c r="N17" s="110">
        <f>1470+630</f>
        <v>2100</v>
      </c>
      <c r="O17" s="26" t="s">
        <v>91</v>
      </c>
      <c r="P17" s="84">
        <f>L17+N17</f>
        <v>7100</v>
      </c>
      <c r="Q17" s="26" t="s">
        <v>91</v>
      </c>
      <c r="R17" s="84">
        <f>H17-P17</f>
        <v>1650</v>
      </c>
      <c r="S17" s="26" t="s">
        <v>91</v>
      </c>
      <c r="T17" s="115" t="s">
        <v>121</v>
      </c>
      <c r="V17" s="78" t="s">
        <v>105</v>
      </c>
    </row>
    <row r="18" spans="1:23" x14ac:dyDescent="0.15">
      <c r="B18" s="14">
        <v>2</v>
      </c>
      <c r="C18" s="108" t="s">
        <v>145</v>
      </c>
      <c r="D18" s="121">
        <v>60</v>
      </c>
      <c r="E18" s="16" t="s">
        <v>23</v>
      </c>
      <c r="F18" s="123">
        <v>210</v>
      </c>
      <c r="G18" s="16" t="s">
        <v>24</v>
      </c>
      <c r="H18" s="124">
        <f>2200*D18/10</f>
        <v>13200</v>
      </c>
      <c r="I18" s="16" t="s">
        <v>91</v>
      </c>
      <c r="J18" s="19">
        <f>F18*H18</f>
        <v>2772000</v>
      </c>
      <c r="K18" s="20" t="s">
        <v>24</v>
      </c>
      <c r="L18" s="124">
        <v>450</v>
      </c>
      <c r="M18" s="16" t="s">
        <v>91</v>
      </c>
      <c r="N18" s="126">
        <v>12750</v>
      </c>
      <c r="O18" s="16" t="s">
        <v>91</v>
      </c>
      <c r="P18" s="85">
        <f>L18+N18</f>
        <v>13200</v>
      </c>
      <c r="Q18" s="16" t="s">
        <v>91</v>
      </c>
      <c r="R18" s="85">
        <f t="shared" ref="R18:R21" si="0">H18-P18</f>
        <v>0</v>
      </c>
      <c r="S18" s="16" t="s">
        <v>91</v>
      </c>
      <c r="T18" s="118" t="s">
        <v>108</v>
      </c>
      <c r="V18" s="78" t="s">
        <v>104</v>
      </c>
    </row>
    <row r="19" spans="1:23" x14ac:dyDescent="0.15">
      <c r="B19" s="14">
        <v>3</v>
      </c>
      <c r="C19" s="108" t="s">
        <v>144</v>
      </c>
      <c r="D19" s="121">
        <v>1</v>
      </c>
      <c r="E19" s="16" t="s">
        <v>23</v>
      </c>
      <c r="F19" s="123">
        <v>1050</v>
      </c>
      <c r="G19" s="16" t="s">
        <v>24</v>
      </c>
      <c r="H19" s="124">
        <f>1000*D19/10</f>
        <v>100</v>
      </c>
      <c r="I19" s="16" t="s">
        <v>91</v>
      </c>
      <c r="J19" s="19">
        <f>F19*H19</f>
        <v>105000</v>
      </c>
      <c r="K19" s="20" t="s">
        <v>24</v>
      </c>
      <c r="L19" s="124">
        <v>65</v>
      </c>
      <c r="M19" s="16" t="s">
        <v>91</v>
      </c>
      <c r="N19" s="124">
        <v>35</v>
      </c>
      <c r="O19" s="16" t="s">
        <v>91</v>
      </c>
      <c r="P19" s="82">
        <f>L19+N19</f>
        <v>100</v>
      </c>
      <c r="Q19" s="16" t="s">
        <v>91</v>
      </c>
      <c r="R19" s="82">
        <f t="shared" si="0"/>
        <v>0</v>
      </c>
      <c r="S19" s="16" t="s">
        <v>91</v>
      </c>
      <c r="T19" s="118" t="s">
        <v>109</v>
      </c>
      <c r="U19" s="1" t="s">
        <v>106</v>
      </c>
      <c r="V19" s="78" t="s">
        <v>107</v>
      </c>
    </row>
    <row r="20" spans="1:23" x14ac:dyDescent="0.15">
      <c r="B20" s="14">
        <v>4</v>
      </c>
      <c r="C20" s="108" t="s">
        <v>142</v>
      </c>
      <c r="D20" s="121">
        <v>1</v>
      </c>
      <c r="E20" s="16" t="s">
        <v>23</v>
      </c>
      <c r="F20" s="123">
        <v>600</v>
      </c>
      <c r="G20" s="16" t="s">
        <v>24</v>
      </c>
      <c r="H20" s="124">
        <f>6500*D20/10</f>
        <v>650</v>
      </c>
      <c r="I20" s="16" t="s">
        <v>91</v>
      </c>
      <c r="J20" s="19">
        <f>F20*H20</f>
        <v>390000</v>
      </c>
      <c r="K20" s="20" t="s">
        <v>24</v>
      </c>
      <c r="L20" s="124">
        <v>500</v>
      </c>
      <c r="M20" s="16" t="s">
        <v>91</v>
      </c>
      <c r="N20" s="124">
        <v>150</v>
      </c>
      <c r="O20" s="16" t="s">
        <v>91</v>
      </c>
      <c r="P20" s="82">
        <f>L20+N20</f>
        <v>650</v>
      </c>
      <c r="Q20" s="16" t="s">
        <v>91</v>
      </c>
      <c r="R20" s="82">
        <f t="shared" si="0"/>
        <v>0</v>
      </c>
      <c r="S20" s="16" t="s">
        <v>91</v>
      </c>
      <c r="T20" s="118" t="s">
        <v>114</v>
      </c>
      <c r="V20" s="78" t="s">
        <v>126</v>
      </c>
      <c r="W20" s="8"/>
    </row>
    <row r="21" spans="1:23" x14ac:dyDescent="0.15">
      <c r="B21" s="14">
        <v>5</v>
      </c>
      <c r="C21" s="108" t="s">
        <v>143</v>
      </c>
      <c r="D21" s="127">
        <v>1</v>
      </c>
      <c r="E21" s="16" t="s">
        <v>23</v>
      </c>
      <c r="F21" s="123">
        <v>350</v>
      </c>
      <c r="G21" s="16" t="s">
        <v>24</v>
      </c>
      <c r="H21" s="124">
        <f>13000*D21/10</f>
        <v>1300</v>
      </c>
      <c r="I21" s="16" t="s">
        <v>91</v>
      </c>
      <c r="J21" s="19">
        <f>F21*H21</f>
        <v>455000</v>
      </c>
      <c r="K21" s="20" t="s">
        <v>24</v>
      </c>
      <c r="L21" s="124">
        <v>1150</v>
      </c>
      <c r="M21" s="16" t="s">
        <v>91</v>
      </c>
      <c r="N21" s="124">
        <v>150</v>
      </c>
      <c r="O21" s="16" t="s">
        <v>91</v>
      </c>
      <c r="P21" s="82">
        <f>L21+N21</f>
        <v>1300</v>
      </c>
      <c r="Q21" s="16" t="s">
        <v>91</v>
      </c>
      <c r="R21" s="82">
        <f t="shared" si="0"/>
        <v>0</v>
      </c>
      <c r="S21" s="16" t="s">
        <v>91</v>
      </c>
      <c r="T21" s="118" t="s">
        <v>115</v>
      </c>
      <c r="V21" s="78" t="s">
        <v>127</v>
      </c>
    </row>
    <row r="22" spans="1:23" s="24" customFormat="1" x14ac:dyDescent="0.15">
      <c r="B22" s="80" t="s">
        <v>86</v>
      </c>
      <c r="C22" s="81" t="s">
        <v>85</v>
      </c>
      <c r="D22" s="82">
        <f>L9-SUM(D17:D21)</f>
        <v>27</v>
      </c>
      <c r="E22" s="83" t="s">
        <v>87</v>
      </c>
      <c r="F22" s="17"/>
      <c r="G22" s="16"/>
      <c r="H22" s="21"/>
      <c r="I22" s="16"/>
      <c r="J22" s="17"/>
      <c r="K22" s="20"/>
      <c r="L22" s="17"/>
      <c r="M22" s="20"/>
      <c r="N22" s="17"/>
      <c r="O22" s="20"/>
      <c r="P22" s="17"/>
      <c r="Q22" s="20"/>
      <c r="R22" s="17"/>
      <c r="S22" s="20"/>
      <c r="T22" s="36"/>
      <c r="V22" s="78"/>
      <c r="W22" s="3"/>
    </row>
    <row r="23" spans="1:23" s="24" customFormat="1" x14ac:dyDescent="0.15">
      <c r="B23" s="14"/>
      <c r="C23" s="15"/>
      <c r="D23" s="22"/>
      <c r="E23" s="23"/>
      <c r="F23" s="17"/>
      <c r="G23" s="16"/>
      <c r="H23" s="21"/>
      <c r="I23" s="16"/>
      <c r="J23" s="17"/>
      <c r="K23" s="20"/>
      <c r="L23" s="17"/>
      <c r="M23" s="20"/>
      <c r="N23" s="17"/>
      <c r="O23" s="20"/>
      <c r="P23" s="17"/>
      <c r="Q23" s="20"/>
      <c r="R23" s="17"/>
      <c r="S23" s="20"/>
      <c r="T23" s="36"/>
      <c r="V23" s="78"/>
      <c r="W23" s="3"/>
    </row>
    <row r="24" spans="1:23" ht="5.0999999999999996" customHeight="1" x14ac:dyDescent="0.15">
      <c r="B24" s="27"/>
      <c r="C24" s="15"/>
      <c r="D24" s="18"/>
      <c r="E24" s="16"/>
      <c r="F24" s="18"/>
      <c r="G24" s="16"/>
      <c r="H24" s="28"/>
      <c r="I24" s="16"/>
      <c r="J24" s="25"/>
      <c r="K24" s="29"/>
      <c r="L24" s="18"/>
      <c r="M24" s="16"/>
      <c r="N24" s="30"/>
      <c r="O24" s="31"/>
      <c r="P24" s="30"/>
      <c r="Q24" s="31"/>
      <c r="R24" s="30"/>
      <c r="S24" s="31"/>
      <c r="T24" s="138"/>
    </row>
    <row r="25" spans="1:23" s="32" customFormat="1" x14ac:dyDescent="0.15">
      <c r="A25" s="1"/>
      <c r="B25" s="604" t="s">
        <v>22</v>
      </c>
      <c r="C25" s="606"/>
      <c r="D25" s="139">
        <f>SUM(D17:D24)</f>
        <v>100</v>
      </c>
      <c r="E25" s="140" t="s">
        <v>23</v>
      </c>
      <c r="F25" s="139"/>
      <c r="G25" s="140"/>
      <c r="H25" s="139"/>
      <c r="I25" s="140"/>
      <c r="J25" s="141">
        <f>SUM(J17:J24)</f>
        <v>8534500</v>
      </c>
      <c r="K25" s="52" t="s">
        <v>24</v>
      </c>
      <c r="L25" s="139"/>
      <c r="M25" s="140"/>
      <c r="N25" s="142"/>
      <c r="O25" s="143"/>
      <c r="P25" s="51"/>
      <c r="Q25" s="143"/>
      <c r="R25" s="51"/>
      <c r="S25" s="143"/>
      <c r="T25" s="144"/>
      <c r="V25" s="78"/>
      <c r="W25" s="3"/>
    </row>
    <row r="26" spans="1:23" ht="12" customHeight="1" x14ac:dyDescent="0.15">
      <c r="C26" s="33"/>
      <c r="D26" s="33"/>
      <c r="E26" s="33"/>
      <c r="F26" s="33"/>
      <c r="G26" s="33"/>
      <c r="H26" s="33"/>
      <c r="I26" s="33"/>
      <c r="J26" s="33"/>
      <c r="K26" s="33"/>
      <c r="L26" s="33"/>
      <c r="M26" s="33"/>
      <c r="N26" s="33"/>
      <c r="O26" s="34"/>
      <c r="P26" s="33"/>
      <c r="Q26" s="34"/>
      <c r="R26" s="33"/>
      <c r="S26" s="34"/>
      <c r="T26" s="106"/>
    </row>
    <row r="27" spans="1:23" x14ac:dyDescent="0.15">
      <c r="B27" s="90" t="s">
        <v>164</v>
      </c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</row>
    <row r="28" spans="1:23" ht="15" customHeight="1" x14ac:dyDescent="0.15">
      <c r="B28" s="604" t="s">
        <v>137</v>
      </c>
      <c r="C28" s="605"/>
      <c r="D28" s="605"/>
      <c r="E28" s="605"/>
      <c r="F28" s="605"/>
      <c r="G28" s="605"/>
      <c r="H28" s="605"/>
      <c r="I28" s="605"/>
      <c r="J28" s="605"/>
      <c r="K28" s="606"/>
      <c r="L28" s="607" t="s">
        <v>136</v>
      </c>
      <c r="M28" s="608"/>
      <c r="N28" s="608"/>
      <c r="O28" s="608"/>
      <c r="P28" s="608"/>
      <c r="Q28" s="609"/>
      <c r="R28" s="579" t="s">
        <v>6</v>
      </c>
      <c r="S28" s="580"/>
      <c r="T28" s="581"/>
    </row>
    <row r="29" spans="1:23" ht="15" customHeight="1" thickBot="1" x14ac:dyDescent="0.2">
      <c r="B29" s="681" t="s">
        <v>33</v>
      </c>
      <c r="C29" s="682"/>
      <c r="D29" s="682"/>
      <c r="E29" s="683"/>
      <c r="F29" s="681" t="s">
        <v>37</v>
      </c>
      <c r="G29" s="682"/>
      <c r="H29" s="682" t="s">
        <v>135</v>
      </c>
      <c r="I29" s="683"/>
      <c r="J29" s="582" t="s">
        <v>74</v>
      </c>
      <c r="K29" s="584"/>
      <c r="L29" s="582" t="s">
        <v>35</v>
      </c>
      <c r="M29" s="584"/>
      <c r="N29" s="582" t="s">
        <v>75</v>
      </c>
      <c r="O29" s="584"/>
      <c r="P29" s="582" t="s">
        <v>140</v>
      </c>
      <c r="Q29" s="584"/>
      <c r="R29" s="582"/>
      <c r="S29" s="583"/>
      <c r="T29" s="584"/>
    </row>
    <row r="30" spans="1:23" ht="14.25" customHeight="1" thickTop="1" x14ac:dyDescent="0.15">
      <c r="B30" s="10">
        <v>1</v>
      </c>
      <c r="C30" s="585" t="s">
        <v>110</v>
      </c>
      <c r="D30" s="586"/>
      <c r="E30" s="587"/>
      <c r="F30" s="135">
        <v>650</v>
      </c>
      <c r="G30" s="11" t="s">
        <v>24</v>
      </c>
      <c r="H30" s="135">
        <v>7143</v>
      </c>
      <c r="I30" s="116" t="s">
        <v>119</v>
      </c>
      <c r="J30" s="12">
        <f t="shared" ref="J30:J35" si="1">F30*H30</f>
        <v>4642950</v>
      </c>
      <c r="K30" s="13" t="s">
        <v>24</v>
      </c>
      <c r="L30" s="135">
        <v>350</v>
      </c>
      <c r="M30" s="11" t="s">
        <v>24</v>
      </c>
      <c r="N30" s="12">
        <f t="shared" ref="N30:N35" si="2">H30*L30</f>
        <v>2500050</v>
      </c>
      <c r="O30" s="26" t="s">
        <v>24</v>
      </c>
      <c r="P30" s="117"/>
      <c r="Q30" s="26" t="s">
        <v>24</v>
      </c>
      <c r="R30" s="592" t="s">
        <v>162</v>
      </c>
      <c r="S30" s="593"/>
      <c r="T30" s="594"/>
    </row>
    <row r="31" spans="1:23" x14ac:dyDescent="0.15">
      <c r="B31" s="14">
        <v>2</v>
      </c>
      <c r="C31" s="588" t="s">
        <v>47</v>
      </c>
      <c r="D31" s="589"/>
      <c r="E31" s="590"/>
      <c r="F31" s="136">
        <v>400</v>
      </c>
      <c r="G31" s="16" t="s">
        <v>24</v>
      </c>
      <c r="H31" s="136">
        <v>450</v>
      </c>
      <c r="I31" s="125" t="s">
        <v>117</v>
      </c>
      <c r="J31" s="19">
        <f t="shared" si="1"/>
        <v>180000</v>
      </c>
      <c r="K31" s="20" t="s">
        <v>24</v>
      </c>
      <c r="L31" s="136">
        <v>210</v>
      </c>
      <c r="M31" s="16" t="s">
        <v>24</v>
      </c>
      <c r="N31" s="19">
        <f t="shared" si="2"/>
        <v>94500</v>
      </c>
      <c r="O31" s="16" t="s">
        <v>24</v>
      </c>
      <c r="P31" s="117"/>
      <c r="Q31" s="16" t="s">
        <v>24</v>
      </c>
      <c r="R31" s="595" t="s">
        <v>152</v>
      </c>
      <c r="S31" s="596"/>
      <c r="T31" s="597"/>
    </row>
    <row r="32" spans="1:23" x14ac:dyDescent="0.15">
      <c r="B32" s="14">
        <v>3</v>
      </c>
      <c r="C32" s="588" t="s">
        <v>46</v>
      </c>
      <c r="D32" s="589"/>
      <c r="E32" s="590"/>
      <c r="F32" s="136">
        <v>500</v>
      </c>
      <c r="G32" s="16" t="s">
        <v>24</v>
      </c>
      <c r="H32" s="136">
        <v>260</v>
      </c>
      <c r="I32" s="125" t="s">
        <v>118</v>
      </c>
      <c r="J32" s="19">
        <f t="shared" si="1"/>
        <v>130000</v>
      </c>
      <c r="K32" s="20" t="s">
        <v>24</v>
      </c>
      <c r="L32" s="136">
        <v>263</v>
      </c>
      <c r="M32" s="16" t="s">
        <v>24</v>
      </c>
      <c r="N32" s="19">
        <f t="shared" si="2"/>
        <v>68380</v>
      </c>
      <c r="O32" s="16" t="s">
        <v>24</v>
      </c>
      <c r="P32" s="117"/>
      <c r="Q32" s="16" t="s">
        <v>24</v>
      </c>
      <c r="R32" s="595" t="s">
        <v>149</v>
      </c>
      <c r="S32" s="596"/>
      <c r="T32" s="597"/>
    </row>
    <row r="33" spans="1:23" x14ac:dyDescent="0.15">
      <c r="B33" s="14">
        <v>4</v>
      </c>
      <c r="C33" s="588" t="s">
        <v>113</v>
      </c>
      <c r="D33" s="589"/>
      <c r="E33" s="590"/>
      <c r="F33" s="136">
        <v>200</v>
      </c>
      <c r="G33" s="16" t="s">
        <v>24</v>
      </c>
      <c r="H33" s="136">
        <v>2500</v>
      </c>
      <c r="I33" s="125" t="s">
        <v>120</v>
      </c>
      <c r="J33" s="19">
        <f t="shared" si="1"/>
        <v>500000</v>
      </c>
      <c r="K33" s="20" t="s">
        <v>24</v>
      </c>
      <c r="L33" s="136">
        <v>110</v>
      </c>
      <c r="M33" s="16" t="s">
        <v>24</v>
      </c>
      <c r="N33" s="19">
        <f t="shared" si="2"/>
        <v>275000</v>
      </c>
      <c r="O33" s="16" t="s">
        <v>24</v>
      </c>
      <c r="P33" s="117"/>
      <c r="Q33" s="16" t="s">
        <v>24</v>
      </c>
      <c r="R33" s="595" t="s">
        <v>150</v>
      </c>
      <c r="S33" s="596"/>
      <c r="T33" s="597"/>
    </row>
    <row r="34" spans="1:23" x14ac:dyDescent="0.15">
      <c r="B34" s="14">
        <v>5</v>
      </c>
      <c r="C34" s="588" t="s">
        <v>111</v>
      </c>
      <c r="D34" s="589"/>
      <c r="E34" s="590"/>
      <c r="F34" s="136">
        <v>180</v>
      </c>
      <c r="G34" s="16" t="s">
        <v>24</v>
      </c>
      <c r="H34" s="136">
        <v>3833</v>
      </c>
      <c r="I34" s="130" t="s">
        <v>125</v>
      </c>
      <c r="J34" s="19">
        <f t="shared" si="1"/>
        <v>689940</v>
      </c>
      <c r="K34" s="20" t="s">
        <v>24</v>
      </c>
      <c r="L34" s="136">
        <v>105</v>
      </c>
      <c r="M34" s="16" t="s">
        <v>24</v>
      </c>
      <c r="N34" s="19">
        <f t="shared" si="2"/>
        <v>402465</v>
      </c>
      <c r="O34" s="16" t="s">
        <v>24</v>
      </c>
      <c r="P34" s="117"/>
      <c r="Q34" s="16" t="s">
        <v>24</v>
      </c>
      <c r="R34" s="595" t="s">
        <v>151</v>
      </c>
      <c r="S34" s="596"/>
      <c r="T34" s="597"/>
    </row>
    <row r="35" spans="1:23" x14ac:dyDescent="0.15">
      <c r="B35" s="14">
        <v>6</v>
      </c>
      <c r="C35" s="588" t="s">
        <v>112</v>
      </c>
      <c r="D35" s="589"/>
      <c r="E35" s="590"/>
      <c r="F35" s="136">
        <v>180</v>
      </c>
      <c r="G35" s="16" t="s">
        <v>24</v>
      </c>
      <c r="H35" s="136">
        <v>40</v>
      </c>
      <c r="I35" s="130" t="s">
        <v>122</v>
      </c>
      <c r="J35" s="19">
        <f t="shared" si="1"/>
        <v>7200</v>
      </c>
      <c r="K35" s="20" t="s">
        <v>24</v>
      </c>
      <c r="L35" s="136">
        <v>100</v>
      </c>
      <c r="M35" s="16" t="s">
        <v>24</v>
      </c>
      <c r="N35" s="19">
        <f t="shared" si="2"/>
        <v>4000</v>
      </c>
      <c r="O35" s="16" t="s">
        <v>24</v>
      </c>
      <c r="P35" s="117">
        <f>100*40</f>
        <v>4000</v>
      </c>
      <c r="Q35" s="16" t="s">
        <v>24</v>
      </c>
      <c r="R35" s="595" t="s">
        <v>153</v>
      </c>
      <c r="S35" s="596"/>
      <c r="T35" s="597"/>
    </row>
    <row r="36" spans="1:23" x14ac:dyDescent="0.15">
      <c r="B36" s="14"/>
      <c r="C36" s="591"/>
      <c r="D36" s="589"/>
      <c r="E36" s="590"/>
      <c r="F36" s="17"/>
      <c r="G36" s="16"/>
      <c r="H36" s="18"/>
      <c r="I36" s="16"/>
      <c r="J36" s="17"/>
      <c r="K36" s="20"/>
      <c r="L36" s="18"/>
      <c r="M36" s="16"/>
      <c r="N36" s="35"/>
      <c r="O36" s="16"/>
      <c r="P36" s="35"/>
      <c r="Q36" s="16"/>
      <c r="R36" s="598"/>
      <c r="S36" s="599"/>
      <c r="T36" s="600"/>
    </row>
    <row r="37" spans="1:23" ht="5.0999999999999996" customHeight="1" x14ac:dyDescent="0.15">
      <c r="B37" s="37"/>
      <c r="C37" s="38"/>
      <c r="D37" s="64"/>
      <c r="E37" s="76"/>
      <c r="F37" s="18"/>
      <c r="G37" s="16"/>
      <c r="H37" s="18"/>
      <c r="I37" s="16"/>
      <c r="J37" s="25"/>
      <c r="K37" s="39"/>
      <c r="L37" s="25"/>
      <c r="M37" s="39"/>
      <c r="N37" s="30"/>
      <c r="O37" s="31"/>
      <c r="P37" s="30"/>
      <c r="Q37" s="31"/>
      <c r="R37" s="601"/>
      <c r="S37" s="602"/>
      <c r="T37" s="603"/>
    </row>
    <row r="38" spans="1:23" s="32" customFormat="1" x14ac:dyDescent="0.15">
      <c r="A38" s="1"/>
      <c r="B38" s="604" t="s">
        <v>22</v>
      </c>
      <c r="C38" s="605"/>
      <c r="D38" s="605"/>
      <c r="E38" s="606"/>
      <c r="F38" s="139"/>
      <c r="G38" s="140"/>
      <c r="H38" s="139"/>
      <c r="I38" s="140"/>
      <c r="J38" s="146">
        <f>SUM(J30:J37)</f>
        <v>6150090</v>
      </c>
      <c r="K38" s="52" t="s">
        <v>24</v>
      </c>
      <c r="L38" s="145"/>
      <c r="M38" s="52"/>
      <c r="N38" s="194">
        <f>SUM(N30:N37)</f>
        <v>3344395</v>
      </c>
      <c r="O38" s="143" t="s">
        <v>24</v>
      </c>
      <c r="P38" s="134">
        <f>SUM(P30:P37)</f>
        <v>4000</v>
      </c>
      <c r="Q38" s="143" t="s">
        <v>24</v>
      </c>
      <c r="R38" s="576"/>
      <c r="S38" s="577"/>
      <c r="T38" s="578"/>
      <c r="V38" s="78"/>
      <c r="W38" s="3"/>
    </row>
    <row r="39" spans="1:23" ht="12" customHeight="1" x14ac:dyDescent="0.15">
      <c r="D39" s="40"/>
      <c r="E39" s="40"/>
      <c r="F39" s="40"/>
      <c r="G39" s="40"/>
      <c r="H39" s="40"/>
      <c r="I39" s="40"/>
      <c r="J39" s="40"/>
      <c r="K39" s="40"/>
      <c r="L39" s="40"/>
      <c r="M39" s="40"/>
      <c r="N39" s="40"/>
      <c r="O39" s="41"/>
      <c r="P39" s="40"/>
      <c r="Q39" s="41"/>
      <c r="R39" s="40"/>
      <c r="S39" s="41"/>
      <c r="T39" s="147"/>
    </row>
    <row r="40" spans="1:23" x14ac:dyDescent="0.15">
      <c r="B40" s="90" t="s">
        <v>167</v>
      </c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</row>
    <row r="41" spans="1:23" x14ac:dyDescent="0.15">
      <c r="B41" s="604" t="s">
        <v>139</v>
      </c>
      <c r="C41" s="605"/>
      <c r="D41" s="605"/>
      <c r="E41" s="605"/>
      <c r="F41" s="605"/>
      <c r="G41" s="605"/>
      <c r="H41" s="605"/>
      <c r="I41" s="605"/>
      <c r="J41" s="605"/>
      <c r="K41" s="606"/>
      <c r="L41" s="607" t="s">
        <v>138</v>
      </c>
      <c r="M41" s="608"/>
      <c r="N41" s="608"/>
      <c r="O41" s="608"/>
      <c r="P41" s="608"/>
      <c r="Q41" s="609"/>
      <c r="R41" s="579" t="s">
        <v>6</v>
      </c>
      <c r="S41" s="580"/>
      <c r="T41" s="581"/>
    </row>
    <row r="42" spans="1:23" ht="15" thickBot="1" x14ac:dyDescent="0.2">
      <c r="B42" s="619" t="s">
        <v>33</v>
      </c>
      <c r="C42" s="682"/>
      <c r="D42" s="682"/>
      <c r="E42" s="683"/>
      <c r="F42" s="582" t="s">
        <v>37</v>
      </c>
      <c r="G42" s="584"/>
      <c r="H42" s="679" t="s">
        <v>102</v>
      </c>
      <c r="I42" s="680"/>
      <c r="J42" s="582" t="s">
        <v>36</v>
      </c>
      <c r="K42" s="584"/>
      <c r="L42" s="582" t="s">
        <v>35</v>
      </c>
      <c r="M42" s="584"/>
      <c r="N42" s="582" t="s">
        <v>76</v>
      </c>
      <c r="O42" s="584"/>
      <c r="P42" s="582" t="s">
        <v>89</v>
      </c>
      <c r="Q42" s="584"/>
      <c r="R42" s="582"/>
      <c r="S42" s="583"/>
      <c r="T42" s="584"/>
    </row>
    <row r="43" spans="1:23" ht="15" thickTop="1" x14ac:dyDescent="0.15">
      <c r="B43" s="10">
        <v>1</v>
      </c>
      <c r="C43" s="703" t="s">
        <v>96</v>
      </c>
      <c r="D43" s="703"/>
      <c r="E43" s="704"/>
      <c r="F43" s="110">
        <v>500</v>
      </c>
      <c r="G43" s="11" t="s">
        <v>24</v>
      </c>
      <c r="H43" s="110">
        <v>4000</v>
      </c>
      <c r="I43" s="131" t="s">
        <v>123</v>
      </c>
      <c r="J43" s="42">
        <f>F43*H43</f>
        <v>2000000</v>
      </c>
      <c r="K43" s="43" t="s">
        <v>24</v>
      </c>
      <c r="L43" s="119">
        <v>141</v>
      </c>
      <c r="M43" s="44" t="s">
        <v>24</v>
      </c>
      <c r="N43" s="86">
        <f>H43*L43</f>
        <v>564000</v>
      </c>
      <c r="O43" s="45" t="s">
        <v>24</v>
      </c>
      <c r="P43" s="117">
        <f>36*H43</f>
        <v>144000</v>
      </c>
      <c r="Q43" s="26" t="s">
        <v>24</v>
      </c>
      <c r="R43" s="592" t="s">
        <v>156</v>
      </c>
      <c r="S43" s="593"/>
      <c r="T43" s="594"/>
    </row>
    <row r="44" spans="1:23" x14ac:dyDescent="0.15">
      <c r="B44" s="14">
        <v>2</v>
      </c>
      <c r="C44" s="613" t="s">
        <v>116</v>
      </c>
      <c r="D44" s="613"/>
      <c r="E44" s="614"/>
      <c r="F44" s="124">
        <v>2000</v>
      </c>
      <c r="G44" s="16" t="s">
        <v>24</v>
      </c>
      <c r="H44" s="124">
        <v>4500</v>
      </c>
      <c r="I44" s="122" t="s">
        <v>124</v>
      </c>
      <c r="J44" s="19">
        <f>F44*H44</f>
        <v>9000000</v>
      </c>
      <c r="K44" s="20" t="s">
        <v>24</v>
      </c>
      <c r="L44" s="132">
        <v>326</v>
      </c>
      <c r="M44" s="16" t="s">
        <v>32</v>
      </c>
      <c r="N44" s="19">
        <f>H44*L44</f>
        <v>1467000</v>
      </c>
      <c r="O44" s="46" t="s">
        <v>32</v>
      </c>
      <c r="P44" s="123">
        <f>11*H44</f>
        <v>49500</v>
      </c>
      <c r="Q44" s="16" t="s">
        <v>32</v>
      </c>
      <c r="R44" s="712" t="s">
        <v>157</v>
      </c>
      <c r="S44" s="713"/>
      <c r="T44" s="714"/>
    </row>
    <row r="45" spans="1:23" s="24" customFormat="1" ht="13.5" customHeight="1" x14ac:dyDescent="0.15">
      <c r="B45" s="14">
        <v>3</v>
      </c>
      <c r="C45" s="613" t="s">
        <v>154</v>
      </c>
      <c r="D45" s="613"/>
      <c r="E45" s="614"/>
      <c r="F45" s="124">
        <v>450</v>
      </c>
      <c r="G45" s="16" t="s">
        <v>24</v>
      </c>
      <c r="H45" s="124">
        <v>3000</v>
      </c>
      <c r="I45" s="122" t="s">
        <v>123</v>
      </c>
      <c r="J45" s="19">
        <f>F45*H45</f>
        <v>1350000</v>
      </c>
      <c r="K45" s="20" t="s">
        <v>24</v>
      </c>
      <c r="L45" s="132">
        <v>141</v>
      </c>
      <c r="M45" s="16" t="s">
        <v>32</v>
      </c>
      <c r="N45" s="19">
        <f>H45*L45</f>
        <v>423000</v>
      </c>
      <c r="O45" s="46" t="s">
        <v>32</v>
      </c>
      <c r="P45" s="123">
        <f>36*H45</f>
        <v>108000</v>
      </c>
      <c r="Q45" s="16" t="s">
        <v>32</v>
      </c>
      <c r="R45" s="712" t="s">
        <v>158</v>
      </c>
      <c r="S45" s="713"/>
      <c r="T45" s="714"/>
      <c r="V45" s="78"/>
      <c r="W45" s="47"/>
    </row>
    <row r="46" spans="1:23" s="24" customFormat="1" ht="13.5" customHeight="1" x14ac:dyDescent="0.15">
      <c r="B46" s="14">
        <v>4</v>
      </c>
      <c r="C46" s="613" t="s">
        <v>155</v>
      </c>
      <c r="D46" s="613"/>
      <c r="E46" s="614"/>
      <c r="F46" s="124">
        <v>1800</v>
      </c>
      <c r="G46" s="16" t="s">
        <v>24</v>
      </c>
      <c r="H46" s="124">
        <v>4000</v>
      </c>
      <c r="I46" s="122" t="s">
        <v>124</v>
      </c>
      <c r="J46" s="19">
        <f>F46*H46</f>
        <v>7200000</v>
      </c>
      <c r="K46" s="20" t="s">
        <v>24</v>
      </c>
      <c r="L46" s="132">
        <v>326</v>
      </c>
      <c r="M46" s="16" t="s">
        <v>32</v>
      </c>
      <c r="N46" s="19">
        <f>H46*L46</f>
        <v>1304000</v>
      </c>
      <c r="O46" s="46" t="s">
        <v>32</v>
      </c>
      <c r="P46" s="123">
        <f>11*H46</f>
        <v>44000</v>
      </c>
      <c r="Q46" s="16" t="s">
        <v>32</v>
      </c>
      <c r="R46" s="712" t="s">
        <v>159</v>
      </c>
      <c r="S46" s="713"/>
      <c r="T46" s="714"/>
      <c r="V46" s="78"/>
      <c r="W46" s="47"/>
    </row>
    <row r="47" spans="1:23" x14ac:dyDescent="0.15">
      <c r="B47" s="14"/>
      <c r="C47" s="708"/>
      <c r="D47" s="708"/>
      <c r="E47" s="709"/>
      <c r="F47" s="18"/>
      <c r="G47" s="16"/>
      <c r="H47" s="18"/>
      <c r="I47" s="16"/>
      <c r="J47" s="17"/>
      <c r="K47" s="20"/>
      <c r="L47" s="35"/>
      <c r="M47" s="20"/>
      <c r="N47" s="17"/>
      <c r="O47" s="46"/>
      <c r="P47" s="17"/>
      <c r="Q47" s="16"/>
      <c r="R47" s="716"/>
      <c r="S47" s="599"/>
      <c r="T47" s="600"/>
    </row>
    <row r="48" spans="1:23" ht="5.0999999999999996" customHeight="1" x14ac:dyDescent="0.15">
      <c r="B48" s="37"/>
      <c r="C48" s="64"/>
      <c r="D48" s="64"/>
      <c r="E48" s="76"/>
      <c r="F48" s="49"/>
      <c r="G48" s="23"/>
      <c r="H48" s="50"/>
      <c r="I48" s="23"/>
      <c r="J48" s="51"/>
      <c r="K48" s="52"/>
      <c r="L48" s="51"/>
      <c r="M48" s="52"/>
      <c r="N48" s="51"/>
      <c r="O48" s="31"/>
      <c r="P48" s="51"/>
      <c r="Q48" s="31"/>
      <c r="R48" s="601"/>
      <c r="S48" s="602"/>
      <c r="T48" s="603"/>
    </row>
    <row r="49" spans="1:23" s="32" customFormat="1" x14ac:dyDescent="0.15">
      <c r="A49" s="1"/>
      <c r="B49" s="604" t="s">
        <v>22</v>
      </c>
      <c r="C49" s="605"/>
      <c r="D49" s="605"/>
      <c r="E49" s="606"/>
      <c r="F49" s="139"/>
      <c r="G49" s="140"/>
      <c r="H49" s="139"/>
      <c r="I49" s="140"/>
      <c r="J49" s="129">
        <f>SUM(J43:J48)</f>
        <v>19550000</v>
      </c>
      <c r="K49" s="52" t="s">
        <v>24</v>
      </c>
      <c r="L49" s="51"/>
      <c r="M49" s="52"/>
      <c r="N49" s="195">
        <f>SUM(N43:N48)</f>
        <v>3758000</v>
      </c>
      <c r="O49" s="140" t="s">
        <v>32</v>
      </c>
      <c r="P49" s="134">
        <f>SUM(P43:P48)</f>
        <v>345500</v>
      </c>
      <c r="Q49" s="140" t="s">
        <v>32</v>
      </c>
      <c r="R49" s="710"/>
      <c r="S49" s="711"/>
      <c r="T49" s="711"/>
      <c r="V49" s="78"/>
      <c r="W49" s="3"/>
    </row>
    <row r="50" spans="1:23" ht="12" customHeight="1" x14ac:dyDescent="0.15">
      <c r="D50" s="40"/>
      <c r="E50" s="40"/>
      <c r="F50" s="40"/>
      <c r="G50" s="40"/>
      <c r="H50" s="40"/>
      <c r="I50" s="40"/>
      <c r="J50" s="40"/>
      <c r="K50" s="40"/>
      <c r="L50" s="40"/>
      <c r="M50" s="40"/>
      <c r="N50" s="40"/>
      <c r="O50" s="41"/>
      <c r="P50" s="40"/>
      <c r="Q50" s="41"/>
      <c r="R50" s="40"/>
      <c r="S50" s="41"/>
      <c r="T50" s="147"/>
    </row>
    <row r="51" spans="1:23" x14ac:dyDescent="0.15">
      <c r="B51" s="90" t="s">
        <v>165</v>
      </c>
      <c r="C51" s="90"/>
      <c r="D51" s="90"/>
      <c r="E51" s="90"/>
      <c r="F51" s="90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</row>
    <row r="52" spans="1:23" x14ac:dyDescent="0.15">
      <c r="B52" s="604" t="s">
        <v>137</v>
      </c>
      <c r="C52" s="605"/>
      <c r="D52" s="605"/>
      <c r="E52" s="605"/>
      <c r="F52" s="605"/>
      <c r="G52" s="605"/>
      <c r="H52" s="605"/>
      <c r="I52" s="605"/>
      <c r="J52" s="605"/>
      <c r="K52" s="606"/>
      <c r="L52" s="607" t="s">
        <v>138</v>
      </c>
      <c r="M52" s="608"/>
      <c r="N52" s="608"/>
      <c r="O52" s="608"/>
      <c r="P52" s="608"/>
      <c r="Q52" s="609"/>
      <c r="R52" s="579" t="s">
        <v>6</v>
      </c>
      <c r="S52" s="580"/>
      <c r="T52" s="581"/>
    </row>
    <row r="53" spans="1:23" ht="15" thickBot="1" x14ac:dyDescent="0.2">
      <c r="B53" s="619" t="s">
        <v>33</v>
      </c>
      <c r="C53" s="682"/>
      <c r="D53" s="682"/>
      <c r="E53" s="683"/>
      <c r="F53" s="582" t="s">
        <v>37</v>
      </c>
      <c r="G53" s="584"/>
      <c r="H53" s="679" t="s">
        <v>102</v>
      </c>
      <c r="I53" s="680"/>
      <c r="J53" s="582" t="s">
        <v>77</v>
      </c>
      <c r="K53" s="584"/>
      <c r="L53" s="582" t="s">
        <v>35</v>
      </c>
      <c r="M53" s="584"/>
      <c r="N53" s="582" t="s">
        <v>78</v>
      </c>
      <c r="O53" s="584"/>
      <c r="P53" s="582" t="s">
        <v>90</v>
      </c>
      <c r="Q53" s="584"/>
      <c r="R53" s="582"/>
      <c r="S53" s="583"/>
      <c r="T53" s="584"/>
    </row>
    <row r="54" spans="1:23" ht="15" thickTop="1" x14ac:dyDescent="0.15">
      <c r="B54" s="10">
        <v>1</v>
      </c>
      <c r="C54" s="703" t="s">
        <v>99</v>
      </c>
      <c r="D54" s="703"/>
      <c r="E54" s="704"/>
      <c r="F54" s="110">
        <v>1000</v>
      </c>
      <c r="G54" s="11" t="s">
        <v>24</v>
      </c>
      <c r="H54" s="110">
        <v>3000</v>
      </c>
      <c r="I54" s="131" t="s">
        <v>130</v>
      </c>
      <c r="J54" s="42">
        <f>F54*H54</f>
        <v>3000000</v>
      </c>
      <c r="K54" s="43" t="s">
        <v>24</v>
      </c>
      <c r="L54" s="119">
        <v>237</v>
      </c>
      <c r="M54" s="44" t="s">
        <v>24</v>
      </c>
      <c r="N54" s="86">
        <f>H54*L54</f>
        <v>711000</v>
      </c>
      <c r="O54" s="45" t="s">
        <v>24</v>
      </c>
      <c r="P54" s="117">
        <f>66*H54</f>
        <v>198000</v>
      </c>
      <c r="Q54" s="26" t="s">
        <v>24</v>
      </c>
      <c r="R54" s="592" t="s">
        <v>160</v>
      </c>
      <c r="S54" s="593"/>
      <c r="T54" s="594"/>
    </row>
    <row r="55" spans="1:23" x14ac:dyDescent="0.15">
      <c r="B55" s="14">
        <v>2</v>
      </c>
      <c r="C55" s="613" t="s">
        <v>100</v>
      </c>
      <c r="D55" s="613"/>
      <c r="E55" s="614"/>
      <c r="F55" s="124">
        <v>450</v>
      </c>
      <c r="G55" s="16" t="s">
        <v>24</v>
      </c>
      <c r="H55" s="124">
        <v>1000</v>
      </c>
      <c r="I55" s="122" t="s">
        <v>130</v>
      </c>
      <c r="J55" s="19">
        <f>F55*H55</f>
        <v>450000</v>
      </c>
      <c r="K55" s="20" t="s">
        <v>24</v>
      </c>
      <c r="L55" s="132">
        <v>90</v>
      </c>
      <c r="M55" s="16" t="s">
        <v>32</v>
      </c>
      <c r="N55" s="19">
        <f>H55*L55</f>
        <v>90000</v>
      </c>
      <c r="O55" s="46" t="s">
        <v>32</v>
      </c>
      <c r="P55" s="128">
        <f>43*H55</f>
        <v>43000</v>
      </c>
      <c r="Q55" s="16" t="s">
        <v>32</v>
      </c>
      <c r="R55" s="712" t="s">
        <v>161</v>
      </c>
      <c r="S55" s="713"/>
      <c r="T55" s="714"/>
    </row>
    <row r="56" spans="1:23" s="24" customFormat="1" ht="13.5" customHeight="1" x14ac:dyDescent="0.15">
      <c r="B56" s="14">
        <v>3</v>
      </c>
      <c r="C56" s="588"/>
      <c r="D56" s="613"/>
      <c r="E56" s="614"/>
      <c r="F56" s="18"/>
      <c r="G56" s="16"/>
      <c r="H56" s="18"/>
      <c r="I56" s="16"/>
      <c r="J56" s="19">
        <f>F56*H56</f>
        <v>0</v>
      </c>
      <c r="K56" s="20" t="s">
        <v>24</v>
      </c>
      <c r="L56" s="53"/>
      <c r="M56" s="16" t="s">
        <v>32</v>
      </c>
      <c r="N56" s="19">
        <f>H56*L56</f>
        <v>0</v>
      </c>
      <c r="O56" s="46" t="s">
        <v>32</v>
      </c>
      <c r="P56" s="17"/>
      <c r="Q56" s="16" t="s">
        <v>32</v>
      </c>
      <c r="R56" s="715"/>
      <c r="S56" s="596"/>
      <c r="T56" s="597"/>
      <c r="V56" s="78"/>
      <c r="W56" s="47"/>
    </row>
    <row r="57" spans="1:23" x14ac:dyDescent="0.15">
      <c r="B57" s="14"/>
      <c r="C57" s="708"/>
      <c r="D57" s="708"/>
      <c r="E57" s="709"/>
      <c r="F57" s="18"/>
      <c r="G57" s="16"/>
      <c r="H57" s="18"/>
      <c r="I57" s="16"/>
      <c r="J57" s="17"/>
      <c r="K57" s="20"/>
      <c r="L57" s="35"/>
      <c r="M57" s="20"/>
      <c r="N57" s="17"/>
      <c r="O57" s="46"/>
      <c r="P57" s="17"/>
      <c r="Q57" s="16"/>
      <c r="R57" s="716"/>
      <c r="S57" s="599"/>
      <c r="T57" s="600"/>
    </row>
    <row r="58" spans="1:23" ht="5.0999999999999996" customHeight="1" x14ac:dyDescent="0.15">
      <c r="B58" s="37"/>
      <c r="C58" s="64"/>
      <c r="D58" s="64"/>
      <c r="E58" s="76"/>
      <c r="F58" s="49"/>
      <c r="G58" s="23"/>
      <c r="H58" s="50"/>
      <c r="I58" s="23"/>
      <c r="J58" s="51"/>
      <c r="K58" s="52"/>
      <c r="L58" s="51"/>
      <c r="M58" s="52"/>
      <c r="N58" s="51"/>
      <c r="O58" s="31"/>
      <c r="P58" s="51"/>
      <c r="Q58" s="31"/>
      <c r="R58" s="601"/>
      <c r="S58" s="602"/>
      <c r="T58" s="603"/>
    </row>
    <row r="59" spans="1:23" s="32" customFormat="1" x14ac:dyDescent="0.15">
      <c r="A59" s="1"/>
      <c r="B59" s="604" t="s">
        <v>22</v>
      </c>
      <c r="C59" s="605"/>
      <c r="D59" s="605"/>
      <c r="E59" s="606"/>
      <c r="F59" s="139"/>
      <c r="G59" s="140"/>
      <c r="H59" s="139"/>
      <c r="I59" s="140"/>
      <c r="J59" s="129">
        <f>SUM(J54:J58)</f>
        <v>3450000</v>
      </c>
      <c r="K59" s="52" t="s">
        <v>24</v>
      </c>
      <c r="L59" s="51"/>
      <c r="M59" s="52"/>
      <c r="N59" s="195">
        <f>SUM(N54:N58)</f>
        <v>801000</v>
      </c>
      <c r="O59" s="232" t="s">
        <v>32</v>
      </c>
      <c r="P59" s="148">
        <f>SUM(P54:P58)</f>
        <v>241000</v>
      </c>
      <c r="Q59" s="232" t="s">
        <v>32</v>
      </c>
      <c r="R59" s="710"/>
      <c r="S59" s="711"/>
      <c r="T59" s="711"/>
      <c r="V59" s="78"/>
      <c r="W59" s="3"/>
    </row>
    <row r="60" spans="1:23" ht="12" customHeight="1" x14ac:dyDescent="0.15">
      <c r="D60" s="40"/>
      <c r="E60" s="40"/>
      <c r="F60" s="40"/>
      <c r="G60" s="40"/>
      <c r="H60" s="40"/>
      <c r="I60" s="40"/>
      <c r="J60" s="40"/>
      <c r="K60" s="40"/>
      <c r="L60" s="40"/>
      <c r="M60" s="40"/>
      <c r="N60" s="40"/>
      <c r="O60" s="151"/>
      <c r="P60" s="40"/>
      <c r="Q60" s="151"/>
      <c r="R60" s="40"/>
      <c r="S60" s="41"/>
      <c r="T60" s="147"/>
    </row>
    <row r="61" spans="1:23" x14ac:dyDescent="0.15">
      <c r="B61" s="54" t="s">
        <v>79</v>
      </c>
      <c r="D61" s="40"/>
      <c r="E61" s="40"/>
      <c r="F61" s="40"/>
      <c r="G61" s="40"/>
      <c r="H61" s="40"/>
      <c r="I61" s="40"/>
      <c r="J61" s="40"/>
      <c r="K61" s="40"/>
      <c r="L61" s="40"/>
      <c r="M61" s="40"/>
      <c r="N61" s="40"/>
      <c r="O61" s="41"/>
      <c r="P61" s="40"/>
      <c r="Q61" s="41"/>
      <c r="R61" s="40"/>
      <c r="S61" s="41"/>
      <c r="T61" s="147"/>
    </row>
    <row r="62" spans="1:23" ht="15" thickBot="1" x14ac:dyDescent="0.2">
      <c r="B62" s="631" t="s">
        <v>5</v>
      </c>
      <c r="C62" s="631"/>
      <c r="D62" s="705" t="s">
        <v>4</v>
      </c>
      <c r="E62" s="706"/>
      <c r="F62" s="706"/>
      <c r="G62" s="706"/>
      <c r="H62" s="55"/>
      <c r="I62" s="56"/>
      <c r="J62" s="56"/>
      <c r="K62" s="56"/>
      <c r="L62" s="56"/>
      <c r="M62" s="57"/>
      <c r="N62" s="705" t="s">
        <v>6</v>
      </c>
      <c r="O62" s="706"/>
      <c r="P62" s="706"/>
      <c r="Q62" s="706"/>
      <c r="R62" s="706"/>
      <c r="S62" s="706"/>
      <c r="T62" s="707"/>
    </row>
    <row r="63" spans="1:23" ht="15.95" customHeight="1" thickTop="1" x14ac:dyDescent="0.15">
      <c r="B63" s="717" t="s">
        <v>97</v>
      </c>
      <c r="C63" s="718"/>
      <c r="D63" s="719">
        <f>J25</f>
        <v>8534500</v>
      </c>
      <c r="E63" s="720"/>
      <c r="F63" s="720"/>
      <c r="G63" s="202" t="s">
        <v>43</v>
      </c>
      <c r="H63" s="203" t="s">
        <v>63</v>
      </c>
      <c r="I63" s="202"/>
      <c r="J63" s="202"/>
      <c r="K63" s="202"/>
      <c r="L63" s="202"/>
      <c r="M63" s="204"/>
      <c r="N63" s="203" t="s">
        <v>131</v>
      </c>
      <c r="O63" s="205"/>
      <c r="P63" s="206"/>
      <c r="Q63" s="205"/>
      <c r="R63" s="206"/>
      <c r="S63" s="205"/>
      <c r="T63" s="207"/>
    </row>
    <row r="64" spans="1:23" ht="12" customHeight="1" x14ac:dyDescent="0.15">
      <c r="B64" s="696" t="s">
        <v>84</v>
      </c>
      <c r="C64" s="149" t="s">
        <v>9</v>
      </c>
      <c r="D64" s="699"/>
      <c r="E64" s="700"/>
      <c r="F64" s="700"/>
      <c r="G64" s="104" t="s">
        <v>43</v>
      </c>
      <c r="H64" s="105"/>
      <c r="I64" s="105"/>
      <c r="J64" s="105"/>
      <c r="K64" s="105"/>
      <c r="L64" s="105"/>
      <c r="M64" s="104"/>
      <c r="N64" s="150"/>
      <c r="O64" s="151"/>
      <c r="P64" s="152"/>
      <c r="Q64" s="151"/>
      <c r="R64" s="152"/>
      <c r="S64" s="151"/>
      <c r="T64" s="153"/>
    </row>
    <row r="65" spans="2:20" ht="12" customHeight="1" x14ac:dyDescent="0.15">
      <c r="B65" s="697"/>
      <c r="C65" s="154" t="s">
        <v>10</v>
      </c>
      <c r="D65" s="690"/>
      <c r="E65" s="691"/>
      <c r="F65" s="691"/>
      <c r="G65" s="94" t="s">
        <v>43</v>
      </c>
      <c r="H65" s="93"/>
      <c r="I65" s="93"/>
      <c r="J65" s="93"/>
      <c r="K65" s="93"/>
      <c r="L65" s="93"/>
      <c r="M65" s="94"/>
      <c r="N65" s="88"/>
      <c r="O65" s="11"/>
      <c r="P65" s="155"/>
      <c r="Q65" s="11"/>
      <c r="R65" s="155"/>
      <c r="S65" s="11"/>
      <c r="T65" s="156"/>
    </row>
    <row r="66" spans="2:20" ht="12" customHeight="1" x14ac:dyDescent="0.15">
      <c r="B66" s="697"/>
      <c r="C66" s="154" t="s">
        <v>11</v>
      </c>
      <c r="D66" s="690"/>
      <c r="E66" s="691"/>
      <c r="F66" s="691"/>
      <c r="G66" s="94" t="s">
        <v>43</v>
      </c>
      <c r="H66" s="93"/>
      <c r="I66" s="93"/>
      <c r="J66" s="93"/>
      <c r="K66" s="93"/>
      <c r="L66" s="93"/>
      <c r="M66" s="94"/>
      <c r="N66" s="88"/>
      <c r="O66" s="11"/>
      <c r="P66" s="155"/>
      <c r="Q66" s="11"/>
      <c r="R66" s="155"/>
      <c r="S66" s="11"/>
      <c r="T66" s="156"/>
    </row>
    <row r="67" spans="2:20" ht="12" customHeight="1" x14ac:dyDescent="0.15">
      <c r="B67" s="697"/>
      <c r="C67" s="154" t="s">
        <v>12</v>
      </c>
      <c r="D67" s="690"/>
      <c r="E67" s="691"/>
      <c r="F67" s="691"/>
      <c r="G67" s="94" t="s">
        <v>43</v>
      </c>
      <c r="H67" s="93" t="s">
        <v>101</v>
      </c>
      <c r="I67" s="93"/>
      <c r="J67" s="93"/>
      <c r="K67" s="93"/>
      <c r="L67" s="93"/>
      <c r="M67" s="94"/>
      <c r="N67" s="88"/>
      <c r="O67" s="11"/>
      <c r="P67" s="155"/>
      <c r="Q67" s="11"/>
      <c r="R67" s="155"/>
      <c r="S67" s="11"/>
      <c r="T67" s="156"/>
    </row>
    <row r="68" spans="2:20" ht="12" customHeight="1" x14ac:dyDescent="0.15">
      <c r="B68" s="697"/>
      <c r="C68" s="154" t="s">
        <v>13</v>
      </c>
      <c r="D68" s="690"/>
      <c r="E68" s="691"/>
      <c r="F68" s="691"/>
      <c r="G68" s="94" t="s">
        <v>43</v>
      </c>
      <c r="H68" s="59"/>
      <c r="I68" s="93"/>
      <c r="J68" s="93"/>
      <c r="K68" s="93"/>
      <c r="L68" s="93"/>
      <c r="M68" s="94"/>
      <c r="N68" s="88"/>
      <c r="O68" s="11"/>
      <c r="P68" s="155"/>
      <c r="Q68" s="11"/>
      <c r="R68" s="155"/>
      <c r="S68" s="11"/>
      <c r="T68" s="156"/>
    </row>
    <row r="69" spans="2:20" ht="12" customHeight="1" x14ac:dyDescent="0.15">
      <c r="B69" s="697"/>
      <c r="C69" s="154" t="s">
        <v>14</v>
      </c>
      <c r="D69" s="690"/>
      <c r="E69" s="691"/>
      <c r="F69" s="691"/>
      <c r="G69" s="94" t="s">
        <v>43</v>
      </c>
      <c r="H69" s="93"/>
      <c r="I69" s="93"/>
      <c r="J69" s="93"/>
      <c r="K69" s="93"/>
      <c r="L69" s="93"/>
      <c r="M69" s="94"/>
      <c r="N69" s="88"/>
      <c r="O69" s="11"/>
      <c r="P69" s="155"/>
      <c r="Q69" s="11"/>
      <c r="R69" s="155"/>
      <c r="S69" s="11"/>
      <c r="T69" s="156"/>
    </row>
    <row r="70" spans="2:20" ht="12" customHeight="1" x14ac:dyDescent="0.15">
      <c r="B70" s="697"/>
      <c r="C70" s="154" t="s">
        <v>15</v>
      </c>
      <c r="D70" s="690"/>
      <c r="E70" s="691"/>
      <c r="F70" s="691"/>
      <c r="G70" s="94" t="s">
        <v>43</v>
      </c>
      <c r="H70" s="93"/>
      <c r="I70" s="93"/>
      <c r="J70" s="93"/>
      <c r="K70" s="93"/>
      <c r="L70" s="93"/>
      <c r="M70" s="94"/>
      <c r="N70" s="88"/>
      <c r="O70" s="11"/>
      <c r="P70" s="155"/>
      <c r="Q70" s="11"/>
      <c r="R70" s="155"/>
      <c r="S70" s="11"/>
      <c r="T70" s="156"/>
    </row>
    <row r="71" spans="2:20" ht="12" customHeight="1" x14ac:dyDescent="0.15">
      <c r="B71" s="697"/>
      <c r="C71" s="154" t="s">
        <v>16</v>
      </c>
      <c r="D71" s="690"/>
      <c r="E71" s="691"/>
      <c r="F71" s="691"/>
      <c r="G71" s="94" t="s">
        <v>43</v>
      </c>
      <c r="H71" s="93"/>
      <c r="I71" s="93"/>
      <c r="J71" s="93"/>
      <c r="K71" s="93"/>
      <c r="L71" s="93"/>
      <c r="M71" s="94"/>
      <c r="N71" s="88"/>
      <c r="O71" s="11"/>
      <c r="P71" s="155"/>
      <c r="Q71" s="11"/>
      <c r="R71" s="155"/>
      <c r="S71" s="11"/>
      <c r="T71" s="156"/>
    </row>
    <row r="72" spans="2:20" ht="12" customHeight="1" x14ac:dyDescent="0.15">
      <c r="B72" s="697"/>
      <c r="C72" s="154" t="s">
        <v>7</v>
      </c>
      <c r="D72" s="690"/>
      <c r="E72" s="691"/>
      <c r="F72" s="691"/>
      <c r="G72" s="94" t="s">
        <v>43</v>
      </c>
      <c r="H72" s="93"/>
      <c r="I72" s="93"/>
      <c r="J72" s="93"/>
      <c r="K72" s="93"/>
      <c r="L72" s="93"/>
      <c r="M72" s="94"/>
      <c r="N72" s="88"/>
      <c r="O72" s="11"/>
      <c r="P72" s="155"/>
      <c r="Q72" s="11"/>
      <c r="R72" s="155"/>
      <c r="S72" s="11"/>
      <c r="T72" s="156"/>
    </row>
    <row r="73" spans="2:20" ht="12" customHeight="1" x14ac:dyDescent="0.15">
      <c r="B73" s="697"/>
      <c r="C73" s="154" t="s">
        <v>17</v>
      </c>
      <c r="D73" s="690"/>
      <c r="E73" s="691"/>
      <c r="F73" s="691"/>
      <c r="G73" s="94" t="s">
        <v>43</v>
      </c>
      <c r="H73" s="93"/>
      <c r="I73" s="93"/>
      <c r="J73" s="93"/>
      <c r="K73" s="93"/>
      <c r="L73" s="93"/>
      <c r="M73" s="94"/>
      <c r="N73" s="88"/>
      <c r="O73" s="11"/>
      <c r="P73" s="155"/>
      <c r="Q73" s="11"/>
      <c r="R73" s="155"/>
      <c r="S73" s="11"/>
      <c r="T73" s="156"/>
    </row>
    <row r="74" spans="2:20" ht="12" customHeight="1" x14ac:dyDescent="0.15">
      <c r="B74" s="697"/>
      <c r="C74" s="154" t="s">
        <v>18</v>
      </c>
      <c r="D74" s="690"/>
      <c r="E74" s="691"/>
      <c r="F74" s="691"/>
      <c r="G74" s="94" t="s">
        <v>43</v>
      </c>
      <c r="H74" s="93"/>
      <c r="I74" s="93"/>
      <c r="J74" s="93"/>
      <c r="K74" s="93"/>
      <c r="L74" s="93"/>
      <c r="M74" s="94"/>
      <c r="N74" s="88"/>
      <c r="O74" s="11"/>
      <c r="P74" s="155"/>
      <c r="Q74" s="11"/>
      <c r="R74" s="155"/>
      <c r="S74" s="11"/>
      <c r="T74" s="156"/>
    </row>
    <row r="75" spans="2:20" ht="12" customHeight="1" x14ac:dyDescent="0.15">
      <c r="B75" s="697"/>
      <c r="C75" s="154" t="s">
        <v>8</v>
      </c>
      <c r="D75" s="690"/>
      <c r="E75" s="691"/>
      <c r="F75" s="691"/>
      <c r="G75" s="94" t="s">
        <v>43</v>
      </c>
      <c r="H75" s="93"/>
      <c r="I75" s="93"/>
      <c r="J75" s="93"/>
      <c r="K75" s="93"/>
      <c r="L75" s="93"/>
      <c r="M75" s="94"/>
      <c r="N75" s="88"/>
      <c r="O75" s="11"/>
      <c r="P75" s="155"/>
      <c r="Q75" s="11"/>
      <c r="R75" s="155"/>
      <c r="S75" s="11"/>
      <c r="T75" s="156"/>
    </row>
    <row r="76" spans="2:20" ht="12" customHeight="1" x14ac:dyDescent="0.15">
      <c r="B76" s="697"/>
      <c r="C76" s="154" t="s">
        <v>20</v>
      </c>
      <c r="D76" s="690"/>
      <c r="E76" s="691"/>
      <c r="F76" s="691"/>
      <c r="G76" s="94" t="s">
        <v>43</v>
      </c>
      <c r="H76" s="93"/>
      <c r="I76" s="93"/>
      <c r="J76" s="93"/>
      <c r="K76" s="93"/>
      <c r="L76" s="93"/>
      <c r="M76" s="94"/>
      <c r="N76" s="88"/>
      <c r="O76" s="11"/>
      <c r="P76" s="155"/>
      <c r="Q76" s="11"/>
      <c r="R76" s="155"/>
      <c r="S76" s="11"/>
      <c r="T76" s="156"/>
    </row>
    <row r="77" spans="2:20" ht="12" customHeight="1" x14ac:dyDescent="0.15">
      <c r="B77" s="697"/>
      <c r="C77" s="154" t="s">
        <v>19</v>
      </c>
      <c r="D77" s="690"/>
      <c r="E77" s="691"/>
      <c r="F77" s="691"/>
      <c r="G77" s="94" t="s">
        <v>43</v>
      </c>
      <c r="H77" s="93"/>
      <c r="I77" s="93"/>
      <c r="J77" s="93"/>
      <c r="K77" s="93"/>
      <c r="L77" s="93"/>
      <c r="M77" s="94"/>
      <c r="N77" s="88"/>
      <c r="O77" s="11"/>
      <c r="P77" s="155"/>
      <c r="Q77" s="11"/>
      <c r="R77" s="155"/>
      <c r="S77" s="11"/>
      <c r="T77" s="156"/>
    </row>
    <row r="78" spans="2:20" ht="12" customHeight="1" x14ac:dyDescent="0.15">
      <c r="B78" s="697"/>
      <c r="C78" s="157" t="s">
        <v>40</v>
      </c>
      <c r="D78" s="690"/>
      <c r="E78" s="691"/>
      <c r="F78" s="691"/>
      <c r="G78" s="94" t="s">
        <v>43</v>
      </c>
      <c r="H78" s="93"/>
      <c r="I78" s="93"/>
      <c r="J78" s="93"/>
      <c r="K78" s="93"/>
      <c r="L78" s="93"/>
      <c r="M78" s="94"/>
      <c r="N78" s="88"/>
      <c r="O78" s="155"/>
      <c r="P78" s="155"/>
      <c r="Q78" s="155"/>
      <c r="R78" s="155"/>
      <c r="S78" s="155"/>
      <c r="T78" s="156"/>
    </row>
    <row r="79" spans="2:20" ht="15" thickBot="1" x14ac:dyDescent="0.2">
      <c r="B79" s="698"/>
      <c r="C79" s="220" t="s">
        <v>52</v>
      </c>
      <c r="D79" s="701">
        <f>SUM(D64:F78)</f>
        <v>0</v>
      </c>
      <c r="E79" s="702"/>
      <c r="F79" s="702"/>
      <c r="G79" s="221" t="s">
        <v>43</v>
      </c>
      <c r="H79" s="222"/>
      <c r="I79" s="223"/>
      <c r="J79" s="223"/>
      <c r="K79" s="223"/>
      <c r="L79" s="223"/>
      <c r="M79" s="221"/>
      <c r="N79" s="60" t="s">
        <v>62</v>
      </c>
      <c r="O79" s="61"/>
      <c r="P79" s="133">
        <f>D63-D79</f>
        <v>8534500</v>
      </c>
      <c r="Q79" s="61"/>
      <c r="R79" s="233"/>
      <c r="S79" s="61"/>
      <c r="T79" s="158"/>
    </row>
    <row r="80" spans="2:20" ht="15.95" customHeight="1" thickTop="1" x14ac:dyDescent="0.15">
      <c r="B80" s="692" t="s">
        <v>129</v>
      </c>
      <c r="C80" s="693"/>
      <c r="D80" s="694">
        <f>J38+J49+J59</f>
        <v>29150090</v>
      </c>
      <c r="E80" s="695"/>
      <c r="F80" s="695"/>
      <c r="G80" s="230" t="s">
        <v>43</v>
      </c>
      <c r="H80" s="196" t="s">
        <v>81</v>
      </c>
      <c r="I80" s="197"/>
      <c r="J80" s="197"/>
      <c r="K80" s="197"/>
      <c r="L80" s="197"/>
      <c r="M80" s="198"/>
      <c r="N80" s="196" t="s">
        <v>98</v>
      </c>
      <c r="O80" s="199"/>
      <c r="P80" s="200"/>
      <c r="Q80" s="199"/>
      <c r="R80" s="200"/>
      <c r="S80" s="199"/>
      <c r="T80" s="201"/>
    </row>
    <row r="81" spans="1:23" ht="12" customHeight="1" x14ac:dyDescent="0.15">
      <c r="A81" s="63"/>
      <c r="B81" s="645" t="s">
        <v>51</v>
      </c>
      <c r="C81" s="149" t="s">
        <v>12</v>
      </c>
      <c r="D81" s="660"/>
      <c r="E81" s="661"/>
      <c r="F81" s="661"/>
      <c r="G81" s="104" t="s">
        <v>43</v>
      </c>
      <c r="H81" s="105"/>
      <c r="I81" s="105"/>
      <c r="J81" s="105"/>
      <c r="K81" s="105"/>
      <c r="L81" s="105"/>
      <c r="M81" s="104"/>
      <c r="N81" s="193"/>
      <c r="O81" s="151"/>
      <c r="P81" s="152"/>
      <c r="Q81" s="151"/>
      <c r="R81" s="152"/>
      <c r="S81" s="151"/>
      <c r="T81" s="153"/>
    </row>
    <row r="82" spans="1:23" ht="12" customHeight="1" x14ac:dyDescent="0.15">
      <c r="A82" s="63"/>
      <c r="B82" s="646"/>
      <c r="C82" s="154" t="s">
        <v>14</v>
      </c>
      <c r="D82" s="647"/>
      <c r="E82" s="648"/>
      <c r="F82" s="648"/>
      <c r="G82" s="94" t="s">
        <v>43</v>
      </c>
      <c r="H82" s="93"/>
      <c r="I82" s="93"/>
      <c r="J82" s="93"/>
      <c r="K82" s="93"/>
      <c r="L82" s="93"/>
      <c r="M82" s="94"/>
      <c r="N82" s="88"/>
      <c r="O82" s="11"/>
      <c r="P82" s="155"/>
      <c r="Q82" s="11"/>
      <c r="R82" s="155"/>
      <c r="S82" s="11"/>
      <c r="T82" s="156"/>
    </row>
    <row r="83" spans="1:23" ht="12" customHeight="1" x14ac:dyDescent="0.15">
      <c r="A83" s="63"/>
      <c r="B83" s="646"/>
      <c r="C83" s="154" t="s">
        <v>15</v>
      </c>
      <c r="D83" s="647"/>
      <c r="E83" s="648"/>
      <c r="F83" s="648"/>
      <c r="G83" s="94" t="s">
        <v>43</v>
      </c>
      <c r="H83" s="93"/>
      <c r="I83" s="93"/>
      <c r="J83" s="93"/>
      <c r="K83" s="93"/>
      <c r="L83" s="93"/>
      <c r="M83" s="94"/>
      <c r="N83" s="88"/>
      <c r="O83" s="11"/>
      <c r="P83" s="155"/>
      <c r="Q83" s="11"/>
      <c r="R83" s="155"/>
      <c r="S83" s="11"/>
      <c r="T83" s="156"/>
    </row>
    <row r="84" spans="1:23" ht="12" customHeight="1" x14ac:dyDescent="0.15">
      <c r="A84" s="63"/>
      <c r="B84" s="646"/>
      <c r="C84" s="154" t="s">
        <v>16</v>
      </c>
      <c r="D84" s="647"/>
      <c r="E84" s="648"/>
      <c r="F84" s="648"/>
      <c r="G84" s="94" t="s">
        <v>43</v>
      </c>
      <c r="H84" s="93"/>
      <c r="I84" s="93"/>
      <c r="J84" s="93"/>
      <c r="K84" s="93"/>
      <c r="L84" s="93"/>
      <c r="M84" s="94"/>
      <c r="N84" s="88"/>
      <c r="O84" s="11"/>
      <c r="P84" s="155"/>
      <c r="Q84" s="11"/>
      <c r="R84" s="155"/>
      <c r="S84" s="11"/>
      <c r="T84" s="156"/>
    </row>
    <row r="85" spans="1:23" ht="12" customHeight="1" x14ac:dyDescent="0.15">
      <c r="A85" s="63"/>
      <c r="B85" s="646"/>
      <c r="C85" s="154" t="s">
        <v>7</v>
      </c>
      <c r="D85" s="647"/>
      <c r="E85" s="648"/>
      <c r="F85" s="648"/>
      <c r="G85" s="94" t="s">
        <v>43</v>
      </c>
      <c r="H85" s="93"/>
      <c r="I85" s="93"/>
      <c r="J85" s="93"/>
      <c r="K85" s="93"/>
      <c r="L85" s="93"/>
      <c r="M85" s="94"/>
      <c r="N85" s="88"/>
      <c r="O85" s="11"/>
      <c r="P85" s="155"/>
      <c r="Q85" s="11"/>
      <c r="R85" s="155"/>
      <c r="S85" s="11"/>
      <c r="T85" s="156"/>
    </row>
    <row r="86" spans="1:23" ht="12" customHeight="1" x14ac:dyDescent="0.15">
      <c r="A86" s="63"/>
      <c r="B86" s="646"/>
      <c r="C86" s="154" t="s">
        <v>17</v>
      </c>
      <c r="D86" s="647"/>
      <c r="E86" s="648"/>
      <c r="F86" s="648"/>
      <c r="G86" s="94" t="s">
        <v>43</v>
      </c>
      <c r="H86" s="93"/>
      <c r="I86" s="93"/>
      <c r="J86" s="93"/>
      <c r="K86" s="93"/>
      <c r="L86" s="93"/>
      <c r="M86" s="94"/>
      <c r="N86" s="88"/>
      <c r="O86" s="11"/>
      <c r="P86" s="155"/>
      <c r="Q86" s="11"/>
      <c r="R86" s="155"/>
      <c r="S86" s="11"/>
      <c r="T86" s="156"/>
      <c r="W86" s="9"/>
    </row>
    <row r="87" spans="1:23" ht="12" customHeight="1" x14ac:dyDescent="0.15">
      <c r="A87" s="63"/>
      <c r="B87" s="646"/>
      <c r="C87" s="154" t="s">
        <v>18</v>
      </c>
      <c r="D87" s="647"/>
      <c r="E87" s="648"/>
      <c r="F87" s="648"/>
      <c r="G87" s="94" t="s">
        <v>43</v>
      </c>
      <c r="H87" s="93"/>
      <c r="I87" s="93"/>
      <c r="J87" s="59"/>
      <c r="K87" s="93"/>
      <c r="L87" s="93"/>
      <c r="M87" s="94"/>
      <c r="N87" s="88"/>
      <c r="O87" s="11"/>
      <c r="P87" s="155"/>
      <c r="Q87" s="11"/>
      <c r="R87" s="155"/>
      <c r="S87" s="11"/>
      <c r="T87" s="156"/>
    </row>
    <row r="88" spans="1:23" ht="12" customHeight="1" x14ac:dyDescent="0.15">
      <c r="A88" s="63"/>
      <c r="B88" s="646"/>
      <c r="C88" s="154" t="s">
        <v>8</v>
      </c>
      <c r="D88" s="647"/>
      <c r="E88" s="648"/>
      <c r="F88" s="648"/>
      <c r="G88" s="94" t="s">
        <v>43</v>
      </c>
      <c r="H88" s="93"/>
      <c r="I88" s="93"/>
      <c r="J88" s="93"/>
      <c r="K88" s="93"/>
      <c r="L88" s="93"/>
      <c r="M88" s="94"/>
      <c r="N88" s="88"/>
      <c r="O88" s="11"/>
      <c r="P88" s="155"/>
      <c r="Q88" s="11"/>
      <c r="R88" s="155"/>
      <c r="S88" s="11"/>
      <c r="T88" s="156"/>
    </row>
    <row r="89" spans="1:23" ht="12" customHeight="1" x14ac:dyDescent="0.15">
      <c r="A89" s="63"/>
      <c r="B89" s="646"/>
      <c r="C89" s="154" t="s">
        <v>20</v>
      </c>
      <c r="D89" s="647"/>
      <c r="E89" s="648"/>
      <c r="F89" s="648"/>
      <c r="G89" s="94" t="s">
        <v>43</v>
      </c>
      <c r="H89" s="93"/>
      <c r="I89" s="93"/>
      <c r="J89" s="64"/>
      <c r="K89" s="93"/>
      <c r="L89" s="93"/>
      <c r="M89" s="94"/>
      <c r="N89" s="88"/>
      <c r="O89" s="11"/>
      <c r="P89" s="155"/>
      <c r="Q89" s="11"/>
      <c r="R89" s="155"/>
      <c r="S89" s="11"/>
      <c r="T89" s="156"/>
    </row>
    <row r="90" spans="1:23" ht="12" customHeight="1" x14ac:dyDescent="0.15">
      <c r="A90" s="63"/>
      <c r="B90" s="646"/>
      <c r="C90" s="154" t="s">
        <v>19</v>
      </c>
      <c r="D90" s="649"/>
      <c r="E90" s="650"/>
      <c r="F90" s="650"/>
      <c r="G90" s="94" t="s">
        <v>43</v>
      </c>
      <c r="H90" s="93"/>
      <c r="I90" s="93"/>
      <c r="J90" s="58"/>
      <c r="K90" s="93"/>
      <c r="L90" s="93"/>
      <c r="M90" s="94"/>
      <c r="N90" s="88"/>
      <c r="O90" s="11"/>
      <c r="P90" s="155"/>
      <c r="Q90" s="11"/>
      <c r="R90" s="155"/>
      <c r="S90" s="11"/>
      <c r="T90" s="156"/>
    </row>
    <row r="91" spans="1:23" ht="12" customHeight="1" x14ac:dyDescent="0.15">
      <c r="A91" s="63"/>
      <c r="B91" s="646"/>
      <c r="C91" s="157" t="s">
        <v>40</v>
      </c>
      <c r="D91" s="647"/>
      <c r="E91" s="648"/>
      <c r="F91" s="648"/>
      <c r="G91" s="94" t="s">
        <v>43</v>
      </c>
      <c r="H91" s="93"/>
      <c r="I91" s="93"/>
      <c r="J91" s="93"/>
      <c r="K91" s="93"/>
      <c r="L91" s="93"/>
      <c r="M91" s="94"/>
      <c r="N91" s="88"/>
      <c r="O91" s="155"/>
      <c r="P91" s="155"/>
      <c r="Q91" s="155"/>
      <c r="R91" s="155"/>
      <c r="S91" s="155"/>
      <c r="T91" s="156"/>
      <c r="W91" s="65"/>
    </row>
    <row r="92" spans="1:23" x14ac:dyDescent="0.15">
      <c r="A92" s="63"/>
      <c r="B92" s="646"/>
      <c r="C92" s="208" t="s">
        <v>61</v>
      </c>
      <c r="D92" s="643">
        <f>N38-P38+N49-P49+N59-P59</f>
        <v>7312895</v>
      </c>
      <c r="E92" s="644"/>
      <c r="F92" s="644"/>
      <c r="G92" s="209" t="s">
        <v>43</v>
      </c>
      <c r="H92" s="210" t="s">
        <v>83</v>
      </c>
      <c r="I92" s="211"/>
      <c r="J92" s="211"/>
      <c r="K92" s="211"/>
      <c r="L92" s="211"/>
      <c r="M92" s="209"/>
      <c r="N92" s="88"/>
      <c r="O92" s="11"/>
      <c r="P92" s="155"/>
      <c r="Q92" s="11"/>
      <c r="R92" s="155"/>
      <c r="S92" s="11"/>
      <c r="T92" s="156"/>
      <c r="W92" s="65"/>
    </row>
    <row r="93" spans="1:23" x14ac:dyDescent="0.15">
      <c r="A93" s="63"/>
      <c r="B93" s="646"/>
      <c r="C93" s="212" t="s">
        <v>60</v>
      </c>
      <c r="D93" s="651">
        <f>P38+P49+P59</f>
        <v>590500</v>
      </c>
      <c r="E93" s="652"/>
      <c r="F93" s="652"/>
      <c r="G93" s="213" t="s">
        <v>43</v>
      </c>
      <c r="H93" s="89" t="s">
        <v>82</v>
      </c>
      <c r="I93" s="214"/>
      <c r="J93" s="214"/>
      <c r="K93" s="214"/>
      <c r="L93" s="214"/>
      <c r="M93" s="213"/>
      <c r="N93" s="88"/>
      <c r="O93" s="11"/>
      <c r="P93" s="155"/>
      <c r="Q93" s="11"/>
      <c r="R93" s="155"/>
      <c r="S93" s="11"/>
      <c r="T93" s="156"/>
      <c r="W93" s="65"/>
    </row>
    <row r="94" spans="1:23" thickBot="1" x14ac:dyDescent="0.2">
      <c r="A94" s="63"/>
      <c r="B94" s="646"/>
      <c r="C94" s="215" t="s">
        <v>53</v>
      </c>
      <c r="D94" s="655">
        <f>SUM(D81:F93)</f>
        <v>7903395</v>
      </c>
      <c r="E94" s="656"/>
      <c r="F94" s="656"/>
      <c r="G94" s="216" t="s">
        <v>43</v>
      </c>
      <c r="H94" s="217"/>
      <c r="I94" s="217"/>
      <c r="J94" s="217"/>
      <c r="K94" s="217"/>
      <c r="L94" s="218"/>
      <c r="M94" s="219"/>
      <c r="N94" s="60" t="s">
        <v>62</v>
      </c>
      <c r="O94" s="11"/>
      <c r="P94" s="133">
        <f>D80-D94</f>
        <v>21246695</v>
      </c>
      <c r="Q94" s="11"/>
      <c r="R94" s="62"/>
      <c r="S94" s="11"/>
      <c r="T94" s="159"/>
      <c r="W94" s="67"/>
    </row>
    <row r="95" spans="1:23" s="32" customFormat="1" ht="15.95" customHeight="1" thickBot="1" x14ac:dyDescent="0.2">
      <c r="A95" s="1"/>
      <c r="B95" s="657" t="s">
        <v>59</v>
      </c>
      <c r="C95" s="658"/>
      <c r="D95" s="637">
        <f>D63-D79+D80-D94</f>
        <v>29781195</v>
      </c>
      <c r="E95" s="638"/>
      <c r="F95" s="638"/>
      <c r="G95" s="160" t="s">
        <v>24</v>
      </c>
      <c r="H95" s="68" t="s">
        <v>128</v>
      </c>
      <c r="I95" s="68"/>
      <c r="J95" s="68"/>
      <c r="K95" s="68"/>
      <c r="L95" s="68"/>
      <c r="M95" s="160"/>
      <c r="N95" s="161"/>
      <c r="O95" s="162"/>
      <c r="P95" s="163"/>
      <c r="Q95" s="162"/>
      <c r="R95" s="163"/>
      <c r="S95" s="162"/>
      <c r="T95" s="164"/>
      <c r="V95" s="78"/>
      <c r="W95" s="67"/>
    </row>
    <row r="96" spans="1:23" ht="15.95" customHeight="1" x14ac:dyDescent="0.15">
      <c r="B96" s="654" t="s">
        <v>21</v>
      </c>
      <c r="C96" s="654"/>
      <c r="D96" s="539"/>
      <c r="E96" s="540"/>
      <c r="F96" s="540"/>
      <c r="G96" s="69" t="s">
        <v>24</v>
      </c>
      <c r="H96" s="70"/>
      <c r="I96" s="71"/>
      <c r="J96" s="71"/>
      <c r="K96" s="71"/>
      <c r="L96" s="71"/>
      <c r="M96" s="69"/>
      <c r="N96" s="165"/>
      <c r="O96" s="72"/>
      <c r="P96" s="73"/>
      <c r="Q96" s="72"/>
      <c r="R96" s="73"/>
      <c r="S96" s="72"/>
      <c r="T96" s="166"/>
      <c r="W96" s="65"/>
    </row>
    <row r="97" spans="1:23" ht="15.95" customHeight="1" x14ac:dyDescent="0.15">
      <c r="B97" s="654" t="s">
        <v>41</v>
      </c>
      <c r="C97" s="654"/>
      <c r="D97" s="522"/>
      <c r="E97" s="523"/>
      <c r="F97" s="523"/>
      <c r="G97" s="94" t="s">
        <v>24</v>
      </c>
      <c r="H97" s="93"/>
      <c r="I97" s="93"/>
      <c r="J97" s="93"/>
      <c r="K97" s="93"/>
      <c r="L97" s="93"/>
      <c r="M97" s="94"/>
      <c r="N97" s="167"/>
      <c r="O97" s="74"/>
      <c r="P97" s="75"/>
      <c r="Q97" s="74"/>
      <c r="R97" s="75"/>
      <c r="S97" s="74"/>
      <c r="T97" s="168"/>
    </row>
    <row r="98" spans="1:23" ht="5.0999999999999996" customHeight="1" thickBot="1" x14ac:dyDescent="0.2">
      <c r="B98" s="632"/>
      <c r="C98" s="632"/>
      <c r="D98" s="633"/>
      <c r="E98" s="634"/>
      <c r="F98" s="634"/>
      <c r="G98" s="66"/>
      <c r="H98" s="224"/>
      <c r="I98" s="224"/>
      <c r="J98" s="224"/>
      <c r="K98" s="224"/>
      <c r="L98" s="224"/>
      <c r="M98" s="66"/>
      <c r="N98" s="60"/>
      <c r="O98" s="11"/>
      <c r="P98" s="62"/>
      <c r="Q98" s="11"/>
      <c r="R98" s="62"/>
      <c r="S98" s="11"/>
      <c r="T98" s="159"/>
    </row>
    <row r="99" spans="1:23" s="32" customFormat="1" ht="15.95" customHeight="1" thickBot="1" x14ac:dyDescent="0.2">
      <c r="A99" s="1"/>
      <c r="B99" s="635" t="s">
        <v>54</v>
      </c>
      <c r="C99" s="636"/>
      <c r="D99" s="637">
        <f>SUM(D95:F96)-D97</f>
        <v>29781195</v>
      </c>
      <c r="E99" s="638"/>
      <c r="F99" s="638"/>
      <c r="G99" s="225" t="s">
        <v>24</v>
      </c>
      <c r="H99" s="226"/>
      <c r="I99" s="226"/>
      <c r="J99" s="226"/>
      <c r="K99" s="226"/>
      <c r="L99" s="226"/>
      <c r="M99" s="225"/>
      <c r="N99" s="227"/>
      <c r="O99" s="162"/>
      <c r="P99" s="163"/>
      <c r="Q99" s="162"/>
      <c r="R99" s="163"/>
      <c r="S99" s="162"/>
      <c r="T99" s="164"/>
      <c r="V99" s="78"/>
      <c r="W99" s="3"/>
    </row>
    <row r="100" spans="1:23" ht="12" customHeight="1" x14ac:dyDescent="0.15">
      <c r="F100" s="77"/>
    </row>
    <row r="101" spans="1:23" x14ac:dyDescent="0.15">
      <c r="B101" s="54" t="s">
        <v>80</v>
      </c>
    </row>
    <row r="102" spans="1:23" s="78" customFormat="1" x14ac:dyDescent="0.15">
      <c r="A102" s="1"/>
      <c r="B102" s="604" t="s">
        <v>29</v>
      </c>
      <c r="C102" s="605"/>
      <c r="D102" s="605"/>
      <c r="E102" s="605"/>
      <c r="F102" s="605"/>
      <c r="G102" s="653"/>
      <c r="H102" s="605" t="s">
        <v>28</v>
      </c>
      <c r="I102" s="605"/>
      <c r="J102" s="605"/>
      <c r="K102" s="605"/>
      <c r="L102" s="605"/>
      <c r="M102" s="605"/>
      <c r="N102" s="605"/>
      <c r="O102" s="605"/>
      <c r="P102" s="605"/>
      <c r="Q102" s="605"/>
      <c r="R102" s="605"/>
      <c r="S102" s="605"/>
      <c r="T102" s="606"/>
      <c r="W102" s="3"/>
    </row>
    <row r="103" spans="1:23" s="78" customFormat="1" ht="14.25" customHeight="1" thickBot="1" x14ac:dyDescent="0.2">
      <c r="A103" s="1"/>
      <c r="B103" s="631" t="s">
        <v>27</v>
      </c>
      <c r="C103" s="631"/>
      <c r="D103" s="610" t="s">
        <v>26</v>
      </c>
      <c r="E103" s="612"/>
      <c r="F103" s="610" t="s">
        <v>31</v>
      </c>
      <c r="G103" s="659"/>
      <c r="H103" s="612" t="s">
        <v>27</v>
      </c>
      <c r="I103" s="631"/>
      <c r="J103" s="610" t="s">
        <v>26</v>
      </c>
      <c r="K103" s="612"/>
      <c r="L103" s="610" t="s">
        <v>31</v>
      </c>
      <c r="M103" s="611"/>
      <c r="N103" s="610" t="s">
        <v>30</v>
      </c>
      <c r="O103" s="612"/>
      <c r="P103" s="610" t="s">
        <v>6</v>
      </c>
      <c r="Q103" s="611"/>
      <c r="R103" s="611"/>
      <c r="S103" s="611"/>
      <c r="T103" s="612"/>
      <c r="W103" s="3"/>
    </row>
    <row r="104" spans="1:23" s="78" customFormat="1" ht="15" thickTop="1" x14ac:dyDescent="0.15">
      <c r="A104" s="1"/>
      <c r="B104" s="628"/>
      <c r="C104" s="628"/>
      <c r="D104" s="169"/>
      <c r="E104" s="170"/>
      <c r="F104" s="169"/>
      <c r="G104" s="171"/>
      <c r="H104" s="629"/>
      <c r="I104" s="630"/>
      <c r="J104" s="169"/>
      <c r="K104" s="170"/>
      <c r="L104" s="169"/>
      <c r="M104" s="170"/>
      <c r="N104" s="228"/>
      <c r="O104" s="229"/>
      <c r="P104" s="639"/>
      <c r="Q104" s="640"/>
      <c r="R104" s="640"/>
      <c r="S104" s="640"/>
      <c r="T104" s="641"/>
      <c r="W104" s="3"/>
    </row>
    <row r="105" spans="1:23" s="78" customFormat="1" x14ac:dyDescent="0.15">
      <c r="A105" s="172"/>
      <c r="B105" s="662"/>
      <c r="C105" s="663"/>
      <c r="D105" s="173"/>
      <c r="E105" s="174"/>
      <c r="F105" s="173"/>
      <c r="G105" s="175"/>
      <c r="H105" s="624"/>
      <c r="I105" s="623"/>
      <c r="J105" s="173"/>
      <c r="K105" s="174"/>
      <c r="L105" s="173"/>
      <c r="M105" s="174"/>
      <c r="N105" s="176"/>
      <c r="O105" s="177"/>
      <c r="P105" s="619"/>
      <c r="Q105" s="642"/>
      <c r="R105" s="642"/>
      <c r="S105" s="642"/>
      <c r="T105" s="621"/>
      <c r="W105" s="3"/>
    </row>
    <row r="106" spans="1:23" s="78" customFormat="1" x14ac:dyDescent="0.15">
      <c r="A106" s="172"/>
      <c r="B106" s="622"/>
      <c r="C106" s="623"/>
      <c r="D106" s="173"/>
      <c r="E106" s="174"/>
      <c r="F106" s="173"/>
      <c r="G106" s="175"/>
      <c r="H106" s="624"/>
      <c r="I106" s="623"/>
      <c r="J106" s="173"/>
      <c r="K106" s="174"/>
      <c r="L106" s="173"/>
      <c r="M106" s="174"/>
      <c r="N106" s="176"/>
      <c r="O106" s="177"/>
      <c r="P106" s="619"/>
      <c r="Q106" s="620"/>
      <c r="R106" s="620"/>
      <c r="S106" s="620"/>
      <c r="T106" s="621"/>
      <c r="W106" s="3"/>
    </row>
    <row r="107" spans="1:23" s="78" customFormat="1" x14ac:dyDescent="0.15">
      <c r="A107" s="172"/>
      <c r="B107" s="622"/>
      <c r="C107" s="623"/>
      <c r="D107" s="173"/>
      <c r="E107" s="174"/>
      <c r="F107" s="173"/>
      <c r="G107" s="175"/>
      <c r="H107" s="624"/>
      <c r="I107" s="623"/>
      <c r="J107" s="173"/>
      <c r="K107" s="174"/>
      <c r="L107" s="173"/>
      <c r="M107" s="174"/>
      <c r="N107" s="176"/>
      <c r="O107" s="177"/>
      <c r="P107" s="619"/>
      <c r="Q107" s="620"/>
      <c r="R107" s="620"/>
      <c r="S107" s="620"/>
      <c r="T107" s="621"/>
      <c r="W107" s="3"/>
    </row>
    <row r="108" spans="1:23" s="78" customFormat="1" x14ac:dyDescent="0.15">
      <c r="A108" s="172"/>
      <c r="B108" s="622"/>
      <c r="C108" s="623"/>
      <c r="D108" s="173"/>
      <c r="E108" s="174"/>
      <c r="F108" s="173"/>
      <c r="G108" s="175"/>
      <c r="H108" s="624"/>
      <c r="I108" s="623"/>
      <c r="J108" s="173"/>
      <c r="K108" s="174"/>
      <c r="L108" s="173"/>
      <c r="M108" s="174"/>
      <c r="N108" s="176"/>
      <c r="O108" s="177"/>
      <c r="P108" s="619"/>
      <c r="Q108" s="620"/>
      <c r="R108" s="620"/>
      <c r="S108" s="620"/>
      <c r="T108" s="621"/>
      <c r="W108" s="3"/>
    </row>
    <row r="109" spans="1:23" s="78" customFormat="1" x14ac:dyDescent="0.15">
      <c r="A109" s="172"/>
      <c r="B109" s="622"/>
      <c r="C109" s="623"/>
      <c r="D109" s="173"/>
      <c r="E109" s="174"/>
      <c r="F109" s="173"/>
      <c r="G109" s="175"/>
      <c r="H109" s="624"/>
      <c r="I109" s="623"/>
      <c r="J109" s="173"/>
      <c r="K109" s="174"/>
      <c r="L109" s="173"/>
      <c r="M109" s="174"/>
      <c r="N109" s="176"/>
      <c r="O109" s="177"/>
      <c r="P109" s="619"/>
      <c r="Q109" s="620"/>
      <c r="R109" s="620"/>
      <c r="S109" s="620"/>
      <c r="T109" s="621"/>
      <c r="W109" s="3"/>
    </row>
    <row r="110" spans="1:23" s="78" customFormat="1" hidden="1" x14ac:dyDescent="0.15">
      <c r="A110" s="172"/>
      <c r="B110" s="622" t="s">
        <v>55</v>
      </c>
      <c r="C110" s="623"/>
      <c r="D110" s="173">
        <v>1.25</v>
      </c>
      <c r="E110" s="174" t="s">
        <v>50</v>
      </c>
      <c r="F110" s="173">
        <v>2</v>
      </c>
      <c r="G110" s="175" t="s">
        <v>49</v>
      </c>
      <c r="H110" s="624"/>
      <c r="I110" s="623"/>
      <c r="J110" s="176"/>
      <c r="K110" s="178"/>
      <c r="L110" s="176"/>
      <c r="M110" s="179"/>
      <c r="N110" s="176"/>
      <c r="O110" s="177"/>
      <c r="P110" s="63"/>
      <c r="Q110" s="180"/>
      <c r="R110" s="63"/>
      <c r="S110" s="180"/>
      <c r="T110" s="181"/>
      <c r="W110" s="3"/>
    </row>
    <row r="111" spans="1:23" s="78" customFormat="1" hidden="1" x14ac:dyDescent="0.15">
      <c r="A111" s="172"/>
      <c r="B111" s="622" t="s">
        <v>56</v>
      </c>
      <c r="C111" s="623"/>
      <c r="D111" s="173">
        <v>0.35</v>
      </c>
      <c r="E111" s="174" t="s">
        <v>50</v>
      </c>
      <c r="F111" s="173">
        <v>2</v>
      </c>
      <c r="G111" s="175" t="s">
        <v>49</v>
      </c>
      <c r="H111" s="624"/>
      <c r="I111" s="623"/>
      <c r="J111" s="176"/>
      <c r="K111" s="178"/>
      <c r="L111" s="176"/>
      <c r="M111" s="179"/>
      <c r="N111" s="176"/>
      <c r="O111" s="177"/>
      <c r="P111" s="63"/>
      <c r="Q111" s="180"/>
      <c r="R111" s="63"/>
      <c r="S111" s="180"/>
      <c r="T111" s="181"/>
      <c r="W111" s="3"/>
    </row>
    <row r="112" spans="1:23" s="78" customFormat="1" hidden="1" x14ac:dyDescent="0.15">
      <c r="A112" s="172"/>
      <c r="B112" s="625" t="s">
        <v>57</v>
      </c>
      <c r="C112" s="626"/>
      <c r="D112" s="182">
        <v>0.35</v>
      </c>
      <c r="E112" s="183" t="s">
        <v>48</v>
      </c>
      <c r="F112" s="182">
        <v>1</v>
      </c>
      <c r="G112" s="184" t="s">
        <v>49</v>
      </c>
      <c r="H112" s="627"/>
      <c r="I112" s="626"/>
      <c r="J112" s="185"/>
      <c r="K112" s="186"/>
      <c r="L112" s="185"/>
      <c r="M112" s="187"/>
      <c r="N112" s="185"/>
      <c r="O112" s="188"/>
      <c r="P112" s="189"/>
      <c r="Q112" s="190"/>
      <c r="R112" s="189"/>
      <c r="S112" s="190"/>
      <c r="T112" s="191"/>
      <c r="W112" s="3"/>
    </row>
    <row r="113" spans="1:23" s="78" customFormat="1" x14ac:dyDescent="0.15">
      <c r="A113" s="1"/>
      <c r="B113" s="192"/>
      <c r="C113" s="618" t="s">
        <v>44</v>
      </c>
      <c r="D113" s="618"/>
      <c r="E113" s="618"/>
      <c r="F113" s="618"/>
      <c r="G113" s="618"/>
      <c r="H113" s="618"/>
      <c r="I113" s="618"/>
      <c r="J113" s="618"/>
      <c r="K113" s="618"/>
      <c r="L113" s="618"/>
      <c r="M113" s="618"/>
      <c r="N113" s="618"/>
      <c r="O113" s="618"/>
      <c r="P113" s="618"/>
      <c r="Q113" s="618"/>
      <c r="R113" s="618"/>
      <c r="S113" s="618"/>
      <c r="T113" s="618"/>
      <c r="U113" s="79"/>
      <c r="W113" s="3"/>
    </row>
    <row r="114" spans="1:23" s="78" customFormat="1" x14ac:dyDescent="0.15">
      <c r="A114" s="1"/>
      <c r="B114" s="172"/>
      <c r="C114" s="1" t="s">
        <v>45</v>
      </c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2"/>
      <c r="P114" s="1"/>
      <c r="Q114" s="2"/>
      <c r="R114" s="1"/>
      <c r="S114" s="2"/>
      <c r="T114" s="137"/>
      <c r="W114" s="3"/>
    </row>
  </sheetData>
  <mergeCells count="184">
    <mergeCell ref="R57:T57"/>
    <mergeCell ref="B63:C63"/>
    <mergeCell ref="D63:F63"/>
    <mergeCell ref="R43:T43"/>
    <mergeCell ref="R44:T44"/>
    <mergeCell ref="R45:T45"/>
    <mergeCell ref="R46:T46"/>
    <mergeCell ref="R47:T47"/>
    <mergeCell ref="P53:Q53"/>
    <mergeCell ref="C54:E54"/>
    <mergeCell ref="B62:C62"/>
    <mergeCell ref="D62:G62"/>
    <mergeCell ref="D76:F76"/>
    <mergeCell ref="C43:E43"/>
    <mergeCell ref="C44:E44"/>
    <mergeCell ref="C46:E46"/>
    <mergeCell ref="N62:T62"/>
    <mergeCell ref="C47:E47"/>
    <mergeCell ref="B42:E42"/>
    <mergeCell ref="F42:G42"/>
    <mergeCell ref="B49:E49"/>
    <mergeCell ref="C55:E55"/>
    <mergeCell ref="C57:E57"/>
    <mergeCell ref="B59:E59"/>
    <mergeCell ref="R58:T58"/>
    <mergeCell ref="R59:T59"/>
    <mergeCell ref="B52:K52"/>
    <mergeCell ref="L52:Q52"/>
    <mergeCell ref="R52:T53"/>
    <mergeCell ref="R48:T48"/>
    <mergeCell ref="R49:T49"/>
    <mergeCell ref="D74:F74"/>
    <mergeCell ref="D75:F75"/>
    <mergeCell ref="R54:T54"/>
    <mergeCell ref="R55:T55"/>
    <mergeCell ref="R56:T56"/>
    <mergeCell ref="D91:F91"/>
    <mergeCell ref="D65:F65"/>
    <mergeCell ref="J29:K29"/>
    <mergeCell ref="B53:E53"/>
    <mergeCell ref="F53:G53"/>
    <mergeCell ref="H53:I53"/>
    <mergeCell ref="J53:K53"/>
    <mergeCell ref="L53:M53"/>
    <mergeCell ref="N53:O53"/>
    <mergeCell ref="D77:F77"/>
    <mergeCell ref="B80:C80"/>
    <mergeCell ref="D80:F80"/>
    <mergeCell ref="D66:F66"/>
    <mergeCell ref="D67:F67"/>
    <mergeCell ref="D68:F68"/>
    <mergeCell ref="D69:F69"/>
    <mergeCell ref="B64:B79"/>
    <mergeCell ref="D70:F70"/>
    <mergeCell ref="D71:F71"/>
    <mergeCell ref="D72:F72"/>
    <mergeCell ref="D64:F64"/>
    <mergeCell ref="D78:F78"/>
    <mergeCell ref="D79:F79"/>
    <mergeCell ref="D73:F73"/>
    <mergeCell ref="B16:C16"/>
    <mergeCell ref="D16:E16"/>
    <mergeCell ref="J16:K16"/>
    <mergeCell ref="L16:M16"/>
    <mergeCell ref="N16:O16"/>
    <mergeCell ref="B25:C25"/>
    <mergeCell ref="P16:Q16"/>
    <mergeCell ref="R16:S16"/>
    <mergeCell ref="D10:E10"/>
    <mergeCell ref="F10:G10"/>
    <mergeCell ref="H10:I10"/>
    <mergeCell ref="J10:K10"/>
    <mergeCell ref="L10:M10"/>
    <mergeCell ref="N10:O10"/>
    <mergeCell ref="L29:M29"/>
    <mergeCell ref="H42:I42"/>
    <mergeCell ref="J42:K42"/>
    <mergeCell ref="L42:M42"/>
    <mergeCell ref="C45:E45"/>
    <mergeCell ref="N42:O42"/>
    <mergeCell ref="B29:E29"/>
    <mergeCell ref="B38:E38"/>
    <mergeCell ref="N29:O29"/>
    <mergeCell ref="B41:K41"/>
    <mergeCell ref="L41:Q41"/>
    <mergeCell ref="F29:G29"/>
    <mergeCell ref="H29:I29"/>
    <mergeCell ref="P29:Q29"/>
    <mergeCell ref="P42:Q42"/>
    <mergeCell ref="D8:E8"/>
    <mergeCell ref="F8:G8"/>
    <mergeCell ref="H8:I8"/>
    <mergeCell ref="J8:K8"/>
    <mergeCell ref="B7:C9"/>
    <mergeCell ref="D7:K7"/>
    <mergeCell ref="L7:M8"/>
    <mergeCell ref="N7:O8"/>
    <mergeCell ref="Q5:T13"/>
    <mergeCell ref="B10:C11"/>
    <mergeCell ref="D92:F92"/>
    <mergeCell ref="B81:B94"/>
    <mergeCell ref="D83:F83"/>
    <mergeCell ref="D84:F84"/>
    <mergeCell ref="D85:F85"/>
    <mergeCell ref="D86:F86"/>
    <mergeCell ref="D87:F87"/>
    <mergeCell ref="D88:F88"/>
    <mergeCell ref="B106:C106"/>
    <mergeCell ref="D90:F90"/>
    <mergeCell ref="D93:F93"/>
    <mergeCell ref="B102:G102"/>
    <mergeCell ref="B96:C96"/>
    <mergeCell ref="D96:F96"/>
    <mergeCell ref="B97:C97"/>
    <mergeCell ref="D97:F97"/>
    <mergeCell ref="D95:F95"/>
    <mergeCell ref="D94:F94"/>
    <mergeCell ref="B95:C95"/>
    <mergeCell ref="F103:G103"/>
    <mergeCell ref="D82:F82"/>
    <mergeCell ref="D81:F81"/>
    <mergeCell ref="B105:C105"/>
    <mergeCell ref="D89:F89"/>
    <mergeCell ref="H105:I105"/>
    <mergeCell ref="H106:I106"/>
    <mergeCell ref="B103:C103"/>
    <mergeCell ref="D103:E103"/>
    <mergeCell ref="B108:C108"/>
    <mergeCell ref="H108:I108"/>
    <mergeCell ref="B98:C98"/>
    <mergeCell ref="D98:F98"/>
    <mergeCell ref="B99:C99"/>
    <mergeCell ref="D99:F99"/>
    <mergeCell ref="H102:T102"/>
    <mergeCell ref="P103:T103"/>
    <mergeCell ref="P104:T104"/>
    <mergeCell ref="P105:T105"/>
    <mergeCell ref="P106:T106"/>
    <mergeCell ref="P107:T107"/>
    <mergeCell ref="P108:T108"/>
    <mergeCell ref="N103:O103"/>
    <mergeCell ref="H103:I103"/>
    <mergeCell ref="B28:K28"/>
    <mergeCell ref="L28:Q28"/>
    <mergeCell ref="B15:K15"/>
    <mergeCell ref="F16:G16"/>
    <mergeCell ref="H16:I16"/>
    <mergeCell ref="C56:E56"/>
    <mergeCell ref="L15:S15"/>
    <mergeCell ref="T15:T16"/>
    <mergeCell ref="C113:T113"/>
    <mergeCell ref="P109:T109"/>
    <mergeCell ref="J103:K103"/>
    <mergeCell ref="L103:M103"/>
    <mergeCell ref="B107:C107"/>
    <mergeCell ref="H107:I107"/>
    <mergeCell ref="B111:C111"/>
    <mergeCell ref="H111:I111"/>
    <mergeCell ref="B112:C112"/>
    <mergeCell ref="H112:I112"/>
    <mergeCell ref="B109:C109"/>
    <mergeCell ref="H109:I109"/>
    <mergeCell ref="B110:C110"/>
    <mergeCell ref="H110:I110"/>
    <mergeCell ref="B104:C104"/>
    <mergeCell ref="H104:I104"/>
    <mergeCell ref="R28:T29"/>
    <mergeCell ref="R30:T30"/>
    <mergeCell ref="R31:T31"/>
    <mergeCell ref="R32:T32"/>
    <mergeCell ref="R33:T33"/>
    <mergeCell ref="R34:T34"/>
    <mergeCell ref="R35:T35"/>
    <mergeCell ref="R36:T36"/>
    <mergeCell ref="R37:T37"/>
    <mergeCell ref="R38:T38"/>
    <mergeCell ref="R41:T42"/>
    <mergeCell ref="C30:E30"/>
    <mergeCell ref="C31:E31"/>
    <mergeCell ref="C32:E32"/>
    <mergeCell ref="C33:E33"/>
    <mergeCell ref="C34:E34"/>
    <mergeCell ref="C35:E35"/>
    <mergeCell ref="C36:E36"/>
  </mergeCells>
  <phoneticPr fontId="4"/>
  <pageMargins left="0.59055118110236227" right="0.59055118110236227" top="0.39370078740157483" bottom="0.39370078740157483" header="0.23622047244094491" footer="0.23622047244094491"/>
  <pageSetup paperSize="9" scale="48" orientation="portrait" horizontalDpi="300" verticalDpi="300" copies="2" r:id="rId1"/>
  <headerFooter alignWithMargins="0"/>
  <rowBreaks count="2" manualBreakCount="2">
    <brk id="25" max="18" man="1"/>
    <brk id="59" max="1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３経営計画書 </vt:lpstr>
      <vt:lpstr>３記載例</vt:lpstr>
      <vt:lpstr>'３記載例'!Print_Area</vt:lpstr>
      <vt:lpstr>'３経営計画書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岩筋 明</cp:lastModifiedBy>
  <cp:lastPrinted>2024-05-24T10:21:02Z</cp:lastPrinted>
  <dcterms:created xsi:type="dcterms:W3CDTF">2008-04-30T06:30:51Z</dcterms:created>
  <dcterms:modified xsi:type="dcterms:W3CDTF">2024-06-12T09:27:26Z</dcterms:modified>
</cp:coreProperties>
</file>