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75" windowWidth="23355" windowHeight="9075" activeTab="0"/>
  </bookViews>
  <sheets>
    <sheet name="最低基準調書（小規模保育事業Ａ型）" sheetId="1" r:id="rId1"/>
  </sheets>
  <definedNames>
    <definedName name="_xlfn.IFERROR" hidden="1">#NAME?</definedName>
    <definedName name="_xlnm.Print_Area" localSheetId="0">'最低基準調書（小規模保育事業Ａ型）'!$A:$AE</definedName>
  </definedNames>
  <calcPr fullCalcOnLoad="1"/>
</workbook>
</file>

<file path=xl/sharedStrings.xml><?xml version="1.0" encoding="utf-8"?>
<sst xmlns="http://schemas.openxmlformats.org/spreadsheetml/2006/main" count="378" uniqueCount="213">
  <si>
    <t>利用定員</t>
  </si>
  <si>
    <t>設備</t>
  </si>
  <si>
    <t>乳児室</t>
  </si>
  <si>
    <t>ほふく室</t>
  </si>
  <si>
    <t>保育室又は遊戯室</t>
  </si>
  <si>
    <t>１</t>
  </si>
  <si>
    <t>その他</t>
  </si>
  <si>
    <t>合計</t>
  </si>
  <si>
    <t>０歳</t>
  </si>
  <si>
    <t>１歳</t>
  </si>
  <si>
    <t>２歳</t>
  </si>
  <si>
    <t>３歳</t>
  </si>
  <si>
    <t>４歳</t>
  </si>
  <si>
    <t>５歳</t>
  </si>
  <si>
    <t>２</t>
  </si>
  <si>
    <t>耐火建築物</t>
  </si>
  <si>
    <t>準耐火建築物</t>
  </si>
  <si>
    <t>建築基準法第２条第９号の２に規定する耐火建築物</t>
  </si>
  <si>
    <t>Ａ</t>
  </si>
  <si>
    <t>①</t>
  </si>
  <si>
    <t>②</t>
  </si>
  <si>
    <t>③</t>
  </si>
  <si>
    <t>④</t>
  </si>
  <si>
    <t>⑤</t>
  </si>
  <si>
    <t>基準面積</t>
  </si>
  <si>
    <t>実面積</t>
  </si>
  <si>
    <t>Ｂ</t>
  </si>
  <si>
    <t>Ｃ</t>
  </si>
  <si>
    <t>＝</t>
  </si>
  <si>
    <t>適否</t>
  </si>
  <si>
    <t>０歳の園児×3.3㎡</t>
  </si>
  <si>
    <t>１歳の園児×3.3㎡</t>
  </si>
  <si>
    <t>保育室等の種類</t>
  </si>
  <si>
    <t>保育室等の</t>
  </si>
  <si>
    <t>審査事項</t>
  </si>
  <si>
    <t>⑥</t>
  </si>
  <si>
    <t>便所</t>
  </si>
  <si>
    <t>実保有額</t>
  </si>
  <si>
    <t>職員</t>
  </si>
  <si>
    <t>常勤</t>
  </si>
  <si>
    <t>非常勤</t>
  </si>
  <si>
    <t>配置数</t>
  </si>
  <si>
    <t>勤務時間</t>
  </si>
  <si>
    <t>常勤換算値</t>
  </si>
  <si>
    <t>配置基準</t>
  </si>
  <si>
    <t>全体数</t>
  </si>
  <si>
    <t>→</t>
  </si>
  <si>
    <t>基礎情報</t>
  </si>
  <si>
    <t>調理業務従事者</t>
  </si>
  <si>
    <t>調理員</t>
  </si>
  <si>
    <t>嘱託医等</t>
  </si>
  <si>
    <t>嘱託医</t>
  </si>
  <si>
    <t>嘱託歯科医</t>
  </si>
  <si>
    <t>嘱託の有無</t>
  </si>
  <si>
    <t>施設名</t>
  </si>
  <si>
    <t>区</t>
  </si>
  <si>
    <t>３</t>
  </si>
  <si>
    <t>４</t>
  </si>
  <si>
    <t>整備区分</t>
  </si>
  <si>
    <t>新設</t>
  </si>
  <si>
    <t>運営開始年月日</t>
  </si>
  <si>
    <t>年</t>
  </si>
  <si>
    <t>月</t>
  </si>
  <si>
    <t>日</t>
  </si>
  <si>
    <t>所在区</t>
  </si>
  <si>
    <t>５</t>
  </si>
  <si>
    <t>隠し列</t>
  </si>
  <si>
    <t>設置場所</t>
  </si>
  <si>
    <t>常用</t>
  </si>
  <si>
    <t>避難用</t>
  </si>
  <si>
    <t>保育室等の面積</t>
  </si>
  <si>
    <t>保有資金</t>
  </si>
  <si>
    <t>年間事業費の１/12</t>
  </si>
  <si>
    <t>必要保有資金</t>
  </si>
  <si>
    <t>純資産</t>
  </si>
  <si>
    <t>資産</t>
  </si>
  <si>
    <t>負債</t>
  </si>
  <si>
    <t>⑦</t>
  </si>
  <si>
    <t>～</t>
  </si>
  <si>
    <t>収支（直近３決算期）</t>
  </si>
  <si>
    <t>直近の決算期において、３期連続の損失計上がないか。</t>
  </si>
  <si>
    <t>債務超過の状態にないか。</t>
  </si>
  <si>
    <t>調理室以外の部分と調理室の部分が耐火構造の床若しくは壁又は特定防火設備で区画されている。</t>
  </si>
  <si>
    <t>設置あり</t>
  </si>
  <si>
    <t>設置なし</t>
  </si>
  <si>
    <t>スプリンクラー設備その他これに類するもので自動式のものが設けられている。</t>
  </si>
  <si>
    <t>調理用器具の種類に応じて有効な自動消火装置が設けられ、かつ、調理室の外部への延焼を防止するために必要な措置が講じられている。</t>
  </si>
  <si>
    <t>⑧</t>
  </si>
  <si>
    <t>調理室が設置されているか。
また、保育室等を３階以上の階に設置する場合の基準を満たしているか。</t>
  </si>
  <si>
    <t>建物の種類・構造等</t>
  </si>
  <si>
    <t>壁及び天井の室内に面する部分の仕上げが不燃材料で行われている。</t>
  </si>
  <si>
    <t>カーテン、敷物、建具等で可燃性のものについて防炎処理が施されている。</t>
  </si>
  <si>
    <t>設置階</t>
  </si>
  <si>
    <t>保育室等を２階以上の階に設置する場合は、耐火建築物又は準耐火建築物（イ準耐）であるか。
保育室等を３階以上の階に設置する場合は、壁等について必要な基準を満たしているか。</t>
  </si>
  <si>
    <t>⑨</t>
  </si>
  <si>
    <t>警報・通報設備</t>
  </si>
  <si>
    <t>非常警報器具又は非常警報設備及び消防機関へ火災を通報する設備が設けられている。</t>
  </si>
  <si>
    <t>⑩</t>
  </si>
  <si>
    <t>屋内階段</t>
  </si>
  <si>
    <t>屋内避難階段</t>
  </si>
  <si>
    <t>屋内避難階段(※)</t>
  </si>
  <si>
    <t>屋内特別避難階段</t>
  </si>
  <si>
    <t>屋外避難階段</t>
  </si>
  <si>
    <t>屋外特別避難階段</t>
  </si>
  <si>
    <t>待避上有効なバルコニー</t>
  </si>
  <si>
    <t>屋外傾斜路(準耐火構造)</t>
  </si>
  <si>
    <t>屋外傾斜路(準耐火構造)に準ずる設備</t>
  </si>
  <si>
    <t>屋外傾斜路(耐火構造)</t>
  </si>
  <si>
    <t>屋外階段</t>
  </si>
  <si>
    <t>屋外傾斜路(耐火構造)に準ずる設備</t>
  </si>
  <si>
    <t>２階</t>
  </si>
  <si>
    <t>３階</t>
  </si>
  <si>
    <t>Ａ常</t>
  </si>
  <si>
    <t>Ａ避</t>
  </si>
  <si>
    <t>Ｂ常</t>
  </si>
  <si>
    <t>Ｂ避</t>
  </si>
  <si>
    <t>⑪</t>
  </si>
  <si>
    <t>⑫</t>
  </si>
  <si>
    <t>常</t>
  </si>
  <si>
    <t>避</t>
  </si>
  <si>
    <t>４階～</t>
  </si>
  <si>
    <t>○</t>
  </si>
  <si>
    <t>×</t>
  </si>
  <si>
    <t>参</t>
  </si>
  <si>
    <t>照</t>
  </si>
  <si>
    <t>実</t>
  </si>
  <si>
    <t>階</t>
  </si>
  <si>
    <t>結</t>
  </si>
  <si>
    <t>果</t>
  </si>
  <si>
    <t>保育室等を２階以上の階に設置する場合に、転落防止用設備が設置されているか。</t>
  </si>
  <si>
    <t>保育室等その他子どもが出入りし、又は通行する場所に、子どもの転落事故を防止する次の設備が設けられている。</t>
  </si>
  <si>
    <t>保育室等を３階以上の階に設置する場合に、警報設備等が設置されているか。</t>
  </si>
  <si>
    <t>保育室等を２階以上の階に設置する場合に必要な、常用、避難用の施設又は設備が設置されているか。
また、保育室等を３階以上の階に設置する場合は、これらの施設又は設備が避難上有効な位置等に設けられているか。</t>
  </si>
  <si>
    <t>必要な資金を保有しているか。</t>
  </si>
  <si>
    <t>令和</t>
  </si>
  <si>
    <t>認可外保育施設からの移行</t>
  </si>
  <si>
    <t>３号</t>
  </si>
  <si>
    <t>-</t>
  </si>
  <si>
    <t>札幌市が内示した利用定員と一致しているか</t>
  </si>
  <si>
    <t>管理者（施設長）</t>
  </si>
  <si>
    <t>社会福祉法人</t>
  </si>
  <si>
    <t>学校法人</t>
  </si>
  <si>
    <t>⑤</t>
  </si>
  <si>
    <t>事業主体</t>
  </si>
  <si>
    <t>その他法人又は個人</t>
  </si>
  <si>
    <t>最低基準調書【小規模保育事業Ａ型】</t>
  </si>
  <si>
    <t>無</t>
  </si>
  <si>
    <t>有</t>
  </si>
  <si>
    <t>保育士資格の有無</t>
  </si>
  <si>
    <t>受講済み</t>
  </si>
  <si>
    <t>未受講</t>
  </si>
  <si>
    <t>初任保育所長等研修の受講</t>
  </si>
  <si>
    <t>認可保育所等での勤務経験</t>
  </si>
  <si>
    <t>認可保育所等で２年以上の勤務経験がある</t>
  </si>
  <si>
    <t>管理者が認可要綱に規定する要件を満たしているか</t>
  </si>
  <si>
    <t>保育従事者（保育士）</t>
  </si>
  <si>
    <t>※管理者を除く数で入力すること</t>
  </si>
  <si>
    <t>調理業務を委託する場合は栄養士（又は管理栄養士）が配置されているか。</t>
  </si>
  <si>
    <t>②</t>
  </si>
  <si>
    <t>屋外遊戯場</t>
  </si>
  <si>
    <t>敷地内屋上</t>
  </si>
  <si>
    <t>敷地内地上</t>
  </si>
  <si>
    <t>敷地外（代替地）</t>
  </si>
  <si>
    <t>代替地詳細</t>
  </si>
  <si>
    <t>直線距離</t>
  </si>
  <si>
    <t>公園名</t>
  </si>
  <si>
    <t>所在地</t>
  </si>
  <si>
    <t>＝</t>
  </si>
  <si>
    <t>１歳以上の園児×3.3㎡</t>
  </si>
  <si>
    <t>※保育室等の設置階が３階以上の場合、以下も入力すること。</t>
  </si>
  <si>
    <t>※保育室等の設置階が２階以上の場合、入力すること。</t>
  </si>
  <si>
    <t>※保育室等の設置階が３階以上の場合、入力すること。</t>
  </si>
  <si>
    <t>設置者の資金状況</t>
  </si>
  <si>
    <t>⑥</t>
  </si>
  <si>
    <t>年間賃借料</t>
  </si>
  <si>
    <t>連携施設</t>
  </si>
  <si>
    <t>確保の有無</t>
  </si>
  <si>
    <t>連携の内容</t>
  </si>
  <si>
    <t>保育内容の支援</t>
  </si>
  <si>
    <t>代替保育</t>
  </si>
  <si>
    <t>卒園後の受け皿</t>
  </si>
  <si>
    <t>経過措置適用</t>
  </si>
  <si>
    <t>受け皿確保枠数</t>
  </si>
  <si>
    <t>６</t>
  </si>
  <si>
    <t>屋外遊戯場の面積が条例に規定する基準以上確保されているか。
また、代替地とする場合、その距離等は適切か（おおむね300ｍ以内）</t>
  </si>
  <si>
    <t>既に運営している場合は施設の運営開始年月日</t>
  </si>
  <si>
    <t>開設年月日</t>
  </si>
  <si>
    <t>法人設立年月日（個人の場合記載不要）</t>
  </si>
  <si>
    <t>直近年度決算期</t>
  </si>
  <si>
    <t>決算額</t>
  </si>
  <si>
    <t>直近前年度決算期</t>
  </si>
  <si>
    <t>直近前々年度決算期</t>
  </si>
  <si>
    <t>年齢別に必要な室の面積が確保されているか。
※乳児室及びほふく室の基準面積は、２歳未満の園児のうち、ほふくをするか、しないかにより判定するため、合計面積が基準を満たしていれば適とする。</t>
  </si>
  <si>
    <t>便所が設置されているか。</t>
  </si>
  <si>
    <t>保育士資格を有する保育従事者が配置されているか。</t>
  </si>
  <si>
    <t>医師、歯科医師に嘱託しているか。</t>
  </si>
  <si>
    <t>条例に規定する機能の全てに関し、連携施設を確保しているか。</t>
  </si>
  <si>
    <t>※敷地外（代替地）を選択した場合、以下も入力すること。</t>
  </si>
  <si>
    <t>調理業務委託による自園調理</t>
  </si>
  <si>
    <t>連携施設等からの搬入</t>
  </si>
  <si>
    <t>調理員直接雇用による自園調理</t>
  </si>
  <si>
    <t>栄養士</t>
  </si>
  <si>
    <t>給食提供方法</t>
  </si>
  <si>
    <t>調理室（外部搬入の場合は調理設備)</t>
  </si>
  <si>
    <t>２歳の園児×1.98㎡</t>
  </si>
  <si>
    <t>次の施設及び設備が避難上有効な位置、かつ、保育室等からそのうちの一の施設又は設備に至る歩行距離が30メートル以下となるように設けられている(保育室等が３階以上の場合）</t>
  </si>
  <si>
    <t>避難用設備等</t>
  </si>
  <si>
    <t>転落防止用設備</t>
  </si>
  <si>
    <t>※勤務時間の欄で、常勤は就業規則等で定める１人当たり１か月の勤務時間、非常勤は対象
　職員の全員の１か月の勤務時間合計を入力</t>
  </si>
  <si>
    <t>上記「年齢別配置基準」に含まれない非常勤保育士の配置</t>
  </si>
  <si>
    <t>配置の有無</t>
  </si>
  <si>
    <t>※下段の対象となる非常勤職員については、上段「年齢別配置基準」の人数及び勤務時間には
　含めないこと。</t>
  </si>
  <si>
    <t>建築基準法第２条第９号の３に規定する準耐火建築物</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</si>
</sst>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階&quot;\)"/>
    <numFmt numFmtId="177" formatCode="0&quot;階&quot;&quot;建&quot;&quot;て&quot;"/>
    <numFmt numFmtId="178" formatCode="0&quot;人&quot;"/>
    <numFmt numFmtId="179" formatCode="0&quot;階&quot;"/>
    <numFmt numFmtId="180" formatCode="0&quot;㎡&quot;"/>
    <numFmt numFmtId="181" formatCode="0.00&quot;㎡&quot;"/>
    <numFmt numFmtId="182" formatCode="0&quot;年&quot;"/>
    <numFmt numFmtId="183" formatCode="&quot;(&quot;0&quot;人)&quot;"/>
    <numFmt numFmtId="184" formatCode="0&quot;ｍ&quot;"/>
    <numFmt numFmtId="185" formatCode="0.0&quot;㎡&quot;"/>
    <numFmt numFmtId="186" formatCode="0.00&quot;h&quot;"/>
    <numFmt numFmtId="187" formatCode="0.00_ "/>
    <numFmt numFmtId="188" formatCode="&quot;☎&quot;000\-0000"/>
    <numFmt numFmtId="189" formatCode="0.0"/>
    <numFmt numFmtId="190" formatCode="0&quot;m&quot;"/>
    <numFmt numFmtId="191" formatCode="0&quot;h&quot;"/>
    <numFmt numFmtId="192" formatCode="0&quot;時&quot;&quot;間&quot;"/>
    <numFmt numFmtId="193" formatCode="#,##0_ ;[Red]\-#,##0&quot;円&quot;"/>
    <numFmt numFmtId="194" formatCode="#,##0_ &quot;円&quot;"/>
  </numFmts>
  <fonts count="57">
    <font>
      <sz val="11"/>
      <color indexed="8"/>
      <name val="Calibri"/>
      <family val="3"/>
    </font>
    <font>
      <sz val="9"/>
      <color indexed="8"/>
      <name val="ＭＳ Ｐゴシック"/>
      <family val="3"/>
    </font>
    <font>
      <sz val="11"/>
      <name val="ＭＳ Ｐゴシック"/>
      <family val="3"/>
    </font>
    <font>
      <sz val="10"/>
      <name val="ＭＳ ゴシック"/>
      <family val="3"/>
    </font>
    <font>
      <sz val="11"/>
      <color indexed="8"/>
      <name val="ＭＳ 明朝"/>
      <family val="1"/>
    </font>
    <font>
      <sz val="10"/>
      <color indexed="8"/>
      <name val="ＭＳ ゴシック"/>
      <family val="3"/>
    </font>
    <font>
      <sz val="8"/>
      <color indexed="8"/>
      <name val="ＭＳ ゴシック"/>
      <family val="3"/>
    </font>
    <font>
      <sz val="6"/>
      <name val="ＭＳ Ｐゴシック"/>
      <family val="3"/>
    </font>
    <font>
      <sz val="20"/>
      <color indexed="8"/>
      <name val="ＭＳ ゴシック"/>
      <family val="3"/>
    </font>
    <font>
      <sz val="12"/>
      <color indexed="8"/>
      <name val="ＭＳ ゴシック"/>
      <family val="3"/>
    </font>
    <font>
      <sz val="18"/>
      <color indexed="8"/>
      <name val="ＭＳ ゴシック"/>
      <family val="3"/>
    </font>
    <font>
      <b/>
      <sz val="9"/>
      <color indexed="8"/>
      <name val="ＭＳ ゴシック"/>
      <family val="3"/>
    </font>
    <font>
      <b/>
      <sz val="10"/>
      <color indexed="8"/>
      <name val="ＭＳ ゴシック"/>
      <family val="3"/>
    </font>
    <font>
      <sz val="11"/>
      <color indexed="8"/>
      <name val="ＭＳ ゴシック"/>
      <family val="3"/>
    </font>
    <font>
      <sz val="11"/>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0"/>
      <color indexed="9"/>
      <name val="ＭＳ ゴシック"/>
      <family val="3"/>
    </font>
    <font>
      <sz val="10"/>
      <color indexed="10"/>
      <name val="ＭＳ ゴシック"/>
      <family val="3"/>
    </font>
    <font>
      <sz val="9"/>
      <color indexed="10"/>
      <name val="ＭＳ ゴシック"/>
      <family val="3"/>
    </font>
    <font>
      <b/>
      <sz val="9"/>
      <color indexed="10"/>
      <name val="ＭＳ ゴシック"/>
      <family val="3"/>
    </font>
    <font>
      <sz val="9"/>
      <name val="Meiryo UI"/>
      <family val="3"/>
    </font>
    <font>
      <sz val="9"/>
      <color indexed="8"/>
      <name val="Calibri"/>
      <family val="3"/>
    </font>
    <font>
      <sz val="9"/>
      <color indexed="9"/>
      <name val="Calibri"/>
      <family val="3"/>
    </font>
    <font>
      <b/>
      <sz val="18"/>
      <color theme="3"/>
      <name val="ＭＳ Ｐゴシック"/>
      <family val="3"/>
    </font>
    <font>
      <b/>
      <sz val="9"/>
      <color indexed="9"/>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indexed="10"/>
      <name val="Calibri"/>
      <family val="3"/>
    </font>
    <font>
      <b/>
      <sz val="15"/>
      <color theme="3"/>
      <name val="Calibri"/>
      <family val="3"/>
    </font>
    <font>
      <b/>
      <sz val="13"/>
      <color theme="3"/>
      <name val="Calibri"/>
      <family val="3"/>
    </font>
    <font>
      <b/>
      <sz val="11"/>
      <color theme="3"/>
      <name val="Calibri"/>
      <family val="3"/>
    </font>
    <font>
      <b/>
      <sz val="9"/>
      <color indexed="8"/>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0"/>
      <color theme="0"/>
      <name val="ＭＳ ゴシック"/>
      <family val="3"/>
    </font>
    <font>
      <sz val="10"/>
      <color rgb="FFFF0000"/>
      <name val="ＭＳ ゴシック"/>
      <family val="3"/>
    </font>
    <font>
      <sz val="9"/>
      <color rgb="FFFF0000"/>
      <name val="ＭＳ ゴシック"/>
      <family val="3"/>
    </font>
    <font>
      <b/>
      <sz val="9"/>
      <color rgb="FFFF0000"/>
      <name val="ＭＳ ゴシック"/>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theme="8" tint="0.7999799847602844"/>
        <bgColor indexed="64"/>
      </patternFill>
    </fill>
    <fill>
      <patternFill patternType="solid">
        <fgColor rgb="FFFFFFCC"/>
        <bgColor indexed="64"/>
      </patternFill>
    </fill>
    <fill>
      <patternFill patternType="solid">
        <fgColor theme="0" tint="-0.04997999966144562"/>
        <bgColor indexed="64"/>
      </patternFill>
    </fill>
    <fill>
      <patternFill patternType="solid">
        <fgColor theme="8" tint="0.5999900102615356"/>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color indexed="63"/>
      </right>
      <top>
        <color indexed="63"/>
      </top>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style="hair"/>
      <right>
        <color indexed="63"/>
      </right>
      <top>
        <color indexed="63"/>
      </top>
      <bottom style="hair"/>
    </border>
    <border>
      <left>
        <color indexed="63"/>
      </left>
      <right>
        <color indexed="63"/>
      </right>
      <top style="hair"/>
      <bottom style="hair"/>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style="hair"/>
      <bottom style="hair"/>
    </border>
    <border diagonalUp="1">
      <left style="hair"/>
      <right style="hair"/>
      <top style="hair"/>
      <bottom style="hair"/>
      <diagonal style="hair"/>
    </border>
    <border diagonalUp="1">
      <left style="hair"/>
      <right style="double"/>
      <top style="hair"/>
      <bottom style="hair"/>
      <diagonal style="hair"/>
    </border>
    <border>
      <left style="double"/>
      <right>
        <color indexed="63"/>
      </right>
      <top style="hair"/>
      <bottom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1" fillId="31" borderId="4" applyNumberFormat="0" applyAlignment="0" applyProtection="0"/>
    <xf numFmtId="0" fontId="0" fillId="0" borderId="0">
      <alignment vertical="center"/>
      <protection/>
    </xf>
    <xf numFmtId="0" fontId="2" fillId="0" borderId="0">
      <alignment vertical="center"/>
      <protection/>
    </xf>
    <xf numFmtId="0" fontId="4" fillId="0" borderId="0">
      <alignment vertical="center"/>
      <protection/>
    </xf>
    <xf numFmtId="0" fontId="52" fillId="32" borderId="0" applyNumberFormat="0" applyBorder="0" applyAlignment="0" applyProtection="0"/>
  </cellStyleXfs>
  <cellXfs count="320">
    <xf numFmtId="0" fontId="0" fillId="0" borderId="0" xfId="0" applyFont="1" applyAlignment="1">
      <alignment/>
    </xf>
    <xf numFmtId="0" fontId="5" fillId="33" borderId="0" xfId="0" applyFont="1" applyFill="1" applyBorder="1" applyAlignment="1" applyProtection="1">
      <alignment horizontal="left" vertical="center"/>
      <protection/>
    </xf>
    <xf numFmtId="0" fontId="5" fillId="0" borderId="0" xfId="0" applyFont="1" applyAlignment="1">
      <alignment horizontal="center" vertical="center"/>
    </xf>
    <xf numFmtId="0" fontId="5" fillId="0" borderId="0" xfId="0" applyFont="1" applyAlignment="1">
      <alignment horizontal="left" vertical="center"/>
    </xf>
    <xf numFmtId="0" fontId="5" fillId="33" borderId="10" xfId="0" applyFont="1" applyFill="1" applyBorder="1" applyAlignment="1">
      <alignment vertical="center"/>
    </xf>
    <xf numFmtId="0" fontId="5"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11" xfId="0" applyFont="1" applyFill="1" applyBorder="1" applyAlignment="1">
      <alignment vertical="center"/>
    </xf>
    <xf numFmtId="0" fontId="5" fillId="33" borderId="0" xfId="0" applyFont="1" applyFill="1" applyBorder="1" applyAlignment="1">
      <alignment vertical="center"/>
    </xf>
    <xf numFmtId="0" fontId="5" fillId="33" borderId="12" xfId="0" applyFont="1" applyFill="1" applyBorder="1" applyAlignment="1">
      <alignment horizontal="center" vertical="center"/>
    </xf>
    <xf numFmtId="0" fontId="5" fillId="33" borderId="11" xfId="0" applyFont="1" applyFill="1" applyBorder="1" applyAlignment="1">
      <alignment horizontal="left" vertical="center"/>
    </xf>
    <xf numFmtId="0" fontId="5" fillId="33" borderId="13" xfId="0" applyFont="1" applyFill="1" applyBorder="1" applyAlignment="1">
      <alignment vertical="center"/>
    </xf>
    <xf numFmtId="0" fontId="5" fillId="33" borderId="13" xfId="0" applyFont="1" applyFill="1" applyBorder="1" applyAlignment="1">
      <alignment horizontal="left" vertical="center"/>
    </xf>
    <xf numFmtId="0" fontId="5" fillId="33" borderId="14" xfId="0" applyFont="1" applyFill="1" applyBorder="1" applyAlignment="1">
      <alignment horizontal="left"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7" xfId="0" applyFont="1" applyFill="1" applyBorder="1" applyAlignment="1">
      <alignment horizontal="left" vertical="center"/>
    </xf>
    <xf numFmtId="0" fontId="6" fillId="33" borderId="0" xfId="0" applyFont="1" applyFill="1" applyBorder="1" applyAlignment="1">
      <alignment vertical="center"/>
    </xf>
    <xf numFmtId="0" fontId="6" fillId="33" borderId="0" xfId="0" applyFont="1" applyFill="1" applyBorder="1" applyAlignment="1">
      <alignment vertical="center" wrapText="1"/>
    </xf>
    <xf numFmtId="0" fontId="5" fillId="34" borderId="18" xfId="0" applyFont="1" applyFill="1" applyBorder="1" applyAlignment="1" quotePrefix="1">
      <alignment horizontal="center" vertical="center"/>
    </xf>
    <xf numFmtId="0" fontId="5" fillId="33" borderId="16"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1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3" xfId="0" applyFont="1" applyFill="1" applyBorder="1" applyAlignment="1">
      <alignment horizontal="left" vertical="center"/>
    </xf>
    <xf numFmtId="0" fontId="6" fillId="0" borderId="0" xfId="0" applyFont="1" applyAlignment="1">
      <alignment horizontal="left" vertical="center"/>
    </xf>
    <xf numFmtId="0" fontId="53" fillId="33" borderId="13"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14" xfId="0" applyFont="1" applyFill="1" applyBorder="1" applyAlignment="1">
      <alignment horizontal="left" vertical="center"/>
    </xf>
    <xf numFmtId="0" fontId="5" fillId="35" borderId="15" xfId="0" applyFont="1" applyFill="1" applyBorder="1" applyAlignment="1" applyProtection="1">
      <alignment horizontal="center" vertical="center"/>
      <protection locked="0"/>
    </xf>
    <xf numFmtId="0" fontId="5" fillId="33" borderId="0" xfId="0" applyFont="1" applyFill="1" applyBorder="1" applyAlignment="1">
      <alignment horizontal="center" vertical="center"/>
    </xf>
    <xf numFmtId="0" fontId="5" fillId="36" borderId="0" xfId="0" applyFont="1" applyFill="1" applyAlignment="1">
      <alignment horizontal="center" vertical="center"/>
    </xf>
    <xf numFmtId="0" fontId="5" fillId="36" borderId="0" xfId="0" applyFont="1" applyFill="1" applyAlignment="1">
      <alignment horizontal="left" vertical="center"/>
    </xf>
    <xf numFmtId="0" fontId="6" fillId="36" borderId="0" xfId="0" applyFont="1" applyFill="1" applyAlignment="1">
      <alignment horizontal="center" vertical="center"/>
    </xf>
    <xf numFmtId="0" fontId="5" fillId="33" borderId="20" xfId="0" applyFont="1" applyFill="1" applyBorder="1" applyAlignment="1">
      <alignment horizontal="left" vertical="center"/>
    </xf>
    <xf numFmtId="0" fontId="5" fillId="36" borderId="0" xfId="0" applyFont="1" applyFill="1" applyAlignment="1">
      <alignment horizontal="center" vertical="center"/>
    </xf>
    <xf numFmtId="0" fontId="5" fillId="33" borderId="18"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9" xfId="0" applyFont="1" applyFill="1" applyBorder="1" applyAlignment="1">
      <alignment horizontal="center" vertical="center"/>
    </xf>
    <xf numFmtId="0" fontId="5" fillId="33" borderId="12" xfId="0" applyFont="1" applyFill="1" applyBorder="1" applyAlignment="1">
      <alignment horizontal="left" vertical="center"/>
    </xf>
    <xf numFmtId="0" fontId="5" fillId="33" borderId="19" xfId="0" applyFont="1" applyFill="1" applyBorder="1" applyAlignment="1">
      <alignment horizontal="left" vertical="center"/>
    </xf>
    <xf numFmtId="0" fontId="5" fillId="36" borderId="0" xfId="0" applyFont="1" applyFill="1" applyAlignment="1">
      <alignment horizontal="center" vertical="center"/>
    </xf>
    <xf numFmtId="0" fontId="53" fillId="33" borderId="0" xfId="0" applyFont="1" applyFill="1" applyBorder="1" applyAlignment="1">
      <alignment horizontal="center" vertical="center"/>
    </xf>
    <xf numFmtId="0" fontId="5" fillId="36" borderId="15" xfId="0" applyFont="1" applyFill="1" applyBorder="1" applyAlignment="1">
      <alignment horizontal="center" vertical="center"/>
    </xf>
    <xf numFmtId="0" fontId="3" fillId="35" borderId="15" xfId="0" applyFont="1" applyFill="1" applyBorder="1" applyAlignment="1" applyProtection="1">
      <alignment horizontal="center" vertical="center"/>
      <protection locked="0"/>
    </xf>
    <xf numFmtId="38" fontId="5" fillId="33" borderId="0" xfId="48" applyFont="1" applyFill="1" applyBorder="1" applyAlignment="1">
      <alignment horizontal="right" vertical="center"/>
    </xf>
    <xf numFmtId="38" fontId="5" fillId="33" borderId="0" xfId="48" applyFont="1" applyFill="1" applyBorder="1" applyAlignment="1">
      <alignment horizontal="center" vertical="center"/>
    </xf>
    <xf numFmtId="0" fontId="5" fillId="36" borderId="15" xfId="0" applyFont="1" applyFill="1" applyBorder="1" applyAlignment="1">
      <alignment horizontal="center" vertical="center"/>
    </xf>
    <xf numFmtId="0" fontId="5" fillId="0" borderId="0" xfId="0" applyFont="1" applyBorder="1" applyAlignment="1">
      <alignment horizontal="left" vertical="center"/>
    </xf>
    <xf numFmtId="38" fontId="5" fillId="33" borderId="12" xfId="48" applyFont="1" applyFill="1" applyBorder="1" applyAlignment="1">
      <alignment horizontal="right" vertical="center"/>
    </xf>
    <xf numFmtId="38" fontId="5" fillId="33" borderId="12" xfId="48" applyFont="1" applyFill="1" applyBorder="1" applyAlignment="1">
      <alignment horizontal="center" vertical="center"/>
    </xf>
    <xf numFmtId="0" fontId="5" fillId="33" borderId="0" xfId="0" applyFont="1" applyFill="1" applyBorder="1" applyAlignment="1" applyProtection="1">
      <alignment horizontal="center" vertical="center"/>
      <protection/>
    </xf>
    <xf numFmtId="0" fontId="8" fillId="33" borderId="20" xfId="0" applyFont="1" applyFill="1" applyBorder="1" applyAlignment="1">
      <alignment vertical="center"/>
    </xf>
    <xf numFmtId="0" fontId="6" fillId="33" borderId="20" xfId="0" applyFont="1" applyFill="1" applyBorder="1" applyAlignment="1">
      <alignment vertical="top" wrapText="1"/>
    </xf>
    <xf numFmtId="0" fontId="53" fillId="33" borderId="11" xfId="0" applyFont="1" applyFill="1" applyBorder="1" applyAlignment="1">
      <alignment horizontal="center" vertical="center"/>
    </xf>
    <xf numFmtId="0" fontId="5" fillId="34" borderId="15" xfId="0" applyFont="1" applyFill="1" applyBorder="1" applyAlignment="1">
      <alignment horizontal="center" vertical="center"/>
    </xf>
    <xf numFmtId="0" fontId="5" fillId="35" borderId="15" xfId="0" applyFont="1" applyFill="1" applyBorder="1" applyAlignment="1" applyProtection="1">
      <alignment horizontal="center" vertical="center"/>
      <protection locked="0"/>
    </xf>
    <xf numFmtId="0" fontId="5" fillId="34" borderId="19" xfId="0" applyFont="1" applyFill="1" applyBorder="1" applyAlignment="1">
      <alignment horizontal="center" vertical="center"/>
    </xf>
    <xf numFmtId="0" fontId="5" fillId="34"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6" borderId="0" xfId="0" applyFont="1" applyFill="1" applyBorder="1" applyAlignment="1">
      <alignment horizontal="center" vertical="center"/>
    </xf>
    <xf numFmtId="0" fontId="6" fillId="36" borderId="0" xfId="0" applyFont="1" applyFill="1" applyAlignment="1">
      <alignment horizontal="left" vertical="center"/>
    </xf>
    <xf numFmtId="0" fontId="5" fillId="36" borderId="18" xfId="0" applyFont="1" applyFill="1" applyBorder="1" applyAlignment="1">
      <alignment horizontal="center" vertical="center"/>
    </xf>
    <xf numFmtId="0" fontId="5" fillId="36" borderId="15" xfId="0" applyFont="1" applyFill="1" applyBorder="1" applyAlignment="1">
      <alignment horizontal="left" vertical="center"/>
    </xf>
    <xf numFmtId="0" fontId="5" fillId="34" borderId="16" xfId="0" applyFont="1" applyFill="1" applyBorder="1" applyAlignment="1">
      <alignment horizontal="center" vertical="center"/>
    </xf>
    <xf numFmtId="0" fontId="5" fillId="34" borderId="17" xfId="0" applyFont="1" applyFill="1" applyBorder="1" applyAlignment="1">
      <alignment horizontal="center" vertical="center"/>
    </xf>
    <xf numFmtId="0" fontId="5" fillId="36" borderId="0" xfId="0" applyFont="1" applyFill="1" applyAlignment="1">
      <alignment horizontal="center" vertical="center"/>
    </xf>
    <xf numFmtId="0" fontId="54" fillId="33" borderId="20" xfId="0" applyFont="1" applyFill="1" applyBorder="1" applyAlignment="1">
      <alignment vertical="center"/>
    </xf>
    <xf numFmtId="0" fontId="5" fillId="35" borderId="15" xfId="0" applyFont="1" applyFill="1" applyBorder="1" applyAlignment="1" applyProtection="1">
      <alignment horizontal="center" vertical="center"/>
      <protection locked="0"/>
    </xf>
    <xf numFmtId="0" fontId="5"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9" xfId="0" applyFont="1" applyFill="1" applyBorder="1" applyAlignment="1">
      <alignment horizontal="center" vertical="center"/>
    </xf>
    <xf numFmtId="0" fontId="5" fillId="33" borderId="12" xfId="0" applyFont="1" applyFill="1" applyBorder="1" applyAlignment="1">
      <alignment horizontal="left" vertical="center"/>
    </xf>
    <xf numFmtId="0" fontId="5" fillId="0" borderId="0" xfId="0" applyFont="1" applyFill="1" applyAlignment="1">
      <alignment horizontal="left" vertical="center"/>
    </xf>
    <xf numFmtId="0" fontId="5" fillId="33" borderId="0" xfId="0" applyFont="1" applyFill="1" applyBorder="1" applyAlignment="1">
      <alignment horizontal="left" vertical="center"/>
    </xf>
    <xf numFmtId="0" fontId="5" fillId="35" borderId="15" xfId="0" applyFont="1" applyFill="1" applyBorder="1" applyAlignment="1" applyProtection="1">
      <alignment horizontal="center" vertical="center"/>
      <protection locked="0"/>
    </xf>
    <xf numFmtId="0" fontId="5" fillId="33" borderId="13" xfId="0" applyFont="1" applyFill="1" applyBorder="1" applyAlignment="1">
      <alignment horizontal="left" vertical="center"/>
    </xf>
    <xf numFmtId="0" fontId="5" fillId="36" borderId="0" xfId="0" applyFont="1" applyFill="1" applyAlignment="1">
      <alignment horizontal="center" vertical="center"/>
    </xf>
    <xf numFmtId="0" fontId="55" fillId="33" borderId="10" xfId="0" applyFont="1" applyFill="1" applyBorder="1" applyAlignment="1">
      <alignment vertical="center"/>
    </xf>
    <xf numFmtId="0" fontId="5" fillId="34" borderId="18" xfId="0" applyFont="1" applyFill="1" applyBorder="1" applyAlignment="1">
      <alignment horizontal="center" vertical="center"/>
    </xf>
    <xf numFmtId="0" fontId="5" fillId="33" borderId="12" xfId="0" applyFont="1" applyFill="1" applyBorder="1" applyAlignment="1">
      <alignment horizontal="left" vertical="center"/>
    </xf>
    <xf numFmtId="0" fontId="5" fillId="36" borderId="0" xfId="0" applyFont="1" applyFill="1" applyAlignment="1">
      <alignment horizontal="center" vertical="center"/>
    </xf>
    <xf numFmtId="0" fontId="5" fillId="35" borderId="15" xfId="0" applyFont="1" applyFill="1" applyBorder="1" applyAlignment="1" applyProtection="1">
      <alignment horizontal="center" vertical="center"/>
      <protection locked="0"/>
    </xf>
    <xf numFmtId="0" fontId="5" fillId="33" borderId="0"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20"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5" xfId="0" applyFont="1" applyFill="1" applyBorder="1" applyAlignment="1" applyProtection="1">
      <alignment horizontal="center" vertical="center"/>
      <protection/>
    </xf>
    <xf numFmtId="0" fontId="5" fillId="33" borderId="21"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179" fontId="53" fillId="33" borderId="13" xfId="0" applyNumberFormat="1" applyFont="1" applyFill="1" applyBorder="1" applyAlignment="1">
      <alignment horizontal="center" vertical="center" wrapText="1"/>
    </xf>
    <xf numFmtId="0" fontId="5" fillId="33" borderId="11" xfId="0" applyFont="1" applyFill="1" applyBorder="1" applyAlignment="1">
      <alignment horizontal="center" vertical="center"/>
    </xf>
    <xf numFmtId="0" fontId="5" fillId="36" borderId="0" xfId="0" applyFont="1" applyFill="1" applyAlignment="1">
      <alignment horizontal="center" vertical="center"/>
    </xf>
    <xf numFmtId="0" fontId="12" fillId="33" borderId="0" xfId="0" applyFont="1" applyFill="1" applyBorder="1" applyAlignment="1">
      <alignment horizontal="left" vertical="center"/>
    </xf>
    <xf numFmtId="0" fontId="12" fillId="33" borderId="10" xfId="0" applyFont="1" applyFill="1" applyBorder="1" applyAlignment="1">
      <alignment horizontal="left" vertical="center"/>
    </xf>
    <xf numFmtId="0" fontId="5" fillId="0" borderId="0" xfId="0" applyFont="1" applyFill="1" applyAlignment="1">
      <alignment horizontal="center" vertical="center"/>
    </xf>
    <xf numFmtId="0" fontId="5" fillId="33" borderId="10" xfId="0" applyFont="1" applyFill="1" applyBorder="1" applyAlignment="1" applyProtection="1">
      <alignment horizontal="left" vertical="center"/>
      <protection/>
    </xf>
    <xf numFmtId="0" fontId="5" fillId="0" borderId="11" xfId="0" applyFont="1" applyFill="1" applyBorder="1" applyAlignment="1">
      <alignment horizontal="center" vertical="center"/>
    </xf>
    <xf numFmtId="0" fontId="5" fillId="0" borderId="0" xfId="0" applyFont="1" applyFill="1" applyBorder="1" applyAlignment="1">
      <alignment horizontal="left" vertical="center"/>
    </xf>
    <xf numFmtId="0" fontId="5" fillId="36" borderId="0" xfId="0" applyFont="1" applyFill="1" applyBorder="1" applyAlignment="1">
      <alignment horizontal="left" vertical="center"/>
    </xf>
    <xf numFmtId="0" fontId="5" fillId="35" borderId="18" xfId="0" applyFont="1" applyFill="1" applyBorder="1" applyAlignment="1" applyProtection="1">
      <alignment horizontal="center" vertical="center"/>
      <protection locked="0"/>
    </xf>
    <xf numFmtId="0" fontId="53" fillId="33" borderId="0" xfId="0" applyFont="1" applyFill="1" applyBorder="1" applyAlignment="1">
      <alignment horizontal="left" vertical="center"/>
    </xf>
    <xf numFmtId="0" fontId="5" fillId="35" borderId="21" xfId="0" applyFont="1" applyFill="1" applyBorder="1" applyAlignment="1" applyProtection="1">
      <alignment horizontal="center" vertical="center"/>
      <protection locked="0"/>
    </xf>
    <xf numFmtId="0" fontId="5" fillId="35" borderId="15" xfId="0" applyFont="1" applyFill="1" applyBorder="1" applyAlignment="1" applyProtection="1">
      <alignment horizontal="center" vertical="center"/>
      <protection locked="0"/>
    </xf>
    <xf numFmtId="0" fontId="5" fillId="35" borderId="22" xfId="0" applyFont="1" applyFill="1" applyBorder="1" applyAlignment="1" applyProtection="1">
      <alignment horizontal="center" vertical="center"/>
      <protection locked="0"/>
    </xf>
    <xf numFmtId="0" fontId="5" fillId="34" borderId="0" xfId="0" applyFont="1" applyFill="1" applyBorder="1" applyAlignment="1">
      <alignment horizontal="center" vertical="center"/>
    </xf>
    <xf numFmtId="0" fontId="5" fillId="33" borderId="23" xfId="0" applyFont="1" applyFill="1" applyBorder="1" applyAlignment="1">
      <alignment vertical="center"/>
    </xf>
    <xf numFmtId="0" fontId="5" fillId="33" borderId="23" xfId="0" applyFont="1" applyFill="1" applyBorder="1" applyAlignment="1">
      <alignment vertical="center" shrinkToFit="1"/>
    </xf>
    <xf numFmtId="0" fontId="5" fillId="33" borderId="0" xfId="0" applyFont="1" applyFill="1" applyBorder="1" applyAlignment="1" applyProtection="1">
      <alignment vertical="center"/>
      <protection/>
    </xf>
    <xf numFmtId="0" fontId="11" fillId="33" borderId="10" xfId="0" applyFont="1" applyFill="1" applyBorder="1" applyAlignment="1" applyProtection="1">
      <alignment horizontal="left" vertical="center"/>
      <protection/>
    </xf>
    <xf numFmtId="0" fontId="3" fillId="33" borderId="11" xfId="0" applyFont="1" applyFill="1" applyBorder="1" applyAlignment="1" applyProtection="1">
      <alignment horizontal="center" vertical="center"/>
      <protection/>
    </xf>
    <xf numFmtId="178" fontId="5" fillId="33" borderId="11" xfId="0" applyNumberFormat="1" applyFont="1" applyFill="1" applyBorder="1" applyAlignment="1" applyProtection="1">
      <alignment vertical="center"/>
      <protection/>
    </xf>
    <xf numFmtId="179" fontId="5" fillId="33" borderId="12" xfId="0" applyNumberFormat="1" applyFont="1" applyFill="1" applyBorder="1" applyAlignment="1" applyProtection="1">
      <alignment vertical="center"/>
      <protection/>
    </xf>
    <xf numFmtId="179" fontId="5" fillId="33" borderId="0" xfId="0" applyNumberFormat="1" applyFont="1" applyFill="1" applyBorder="1" applyAlignment="1" applyProtection="1">
      <alignment vertical="center"/>
      <protection/>
    </xf>
    <xf numFmtId="0" fontId="53" fillId="33" borderId="0" xfId="0" applyFont="1" applyFill="1" applyBorder="1" applyAlignment="1" applyProtection="1">
      <alignment horizontal="center" vertical="center"/>
      <protection/>
    </xf>
    <xf numFmtId="0" fontId="5" fillId="36" borderId="0" xfId="0" applyFont="1" applyFill="1" applyAlignment="1">
      <alignment horizontal="center" vertical="center"/>
    </xf>
    <xf numFmtId="0" fontId="3" fillId="33" borderId="12" xfId="0" applyFont="1" applyFill="1" applyBorder="1" applyAlignment="1">
      <alignment horizontal="left" vertical="center"/>
    </xf>
    <xf numFmtId="0" fontId="3" fillId="33" borderId="0" xfId="0" applyFont="1" applyFill="1" applyBorder="1" applyAlignment="1">
      <alignment horizontal="left" vertical="center"/>
    </xf>
    <xf numFmtId="0" fontId="5" fillId="37" borderId="15" xfId="0" applyFont="1" applyFill="1" applyBorder="1" applyAlignment="1" applyProtection="1">
      <alignment horizontal="center" vertical="center" wrapText="1"/>
      <protection/>
    </xf>
    <xf numFmtId="0" fontId="5" fillId="33" borderId="12"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7" xfId="0" applyFont="1" applyFill="1" applyBorder="1" applyAlignment="1">
      <alignment horizontal="left" vertical="center"/>
    </xf>
    <xf numFmtId="0" fontId="5" fillId="35" borderId="15" xfId="0" applyFont="1" applyFill="1" applyBorder="1" applyAlignment="1" applyProtection="1">
      <alignment horizontal="center" vertical="center"/>
      <protection locked="0"/>
    </xf>
    <xf numFmtId="0" fontId="5" fillId="36" borderId="0" xfId="0" applyFont="1" applyFill="1" applyAlignment="1">
      <alignment horizontal="center" vertical="center"/>
    </xf>
    <xf numFmtId="0" fontId="5" fillId="33" borderId="13"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3" xfId="0" applyFont="1" applyFill="1" applyBorder="1" applyAlignment="1">
      <alignment horizontal="left" vertical="center"/>
    </xf>
    <xf numFmtId="0" fontId="6" fillId="33" borderId="11" xfId="0" applyFont="1" applyFill="1" applyBorder="1" applyAlignment="1">
      <alignment horizontal="center" vertical="top"/>
    </xf>
    <xf numFmtId="0" fontId="6" fillId="33" borderId="13" xfId="0" applyFont="1" applyFill="1" applyBorder="1" applyAlignment="1">
      <alignment horizontal="left" vertical="top"/>
    </xf>
    <xf numFmtId="0" fontId="5" fillId="36" borderId="0" xfId="0" applyFont="1" applyFill="1" applyAlignment="1">
      <alignment horizontal="center" vertical="top"/>
    </xf>
    <xf numFmtId="0" fontId="5" fillId="36" borderId="0" xfId="0" applyFont="1" applyFill="1" applyAlignment="1">
      <alignment horizontal="left" vertical="top"/>
    </xf>
    <xf numFmtId="0" fontId="6" fillId="36" borderId="0" xfId="0" applyFont="1" applyFill="1" applyAlignment="1">
      <alignment horizontal="center" vertical="top"/>
    </xf>
    <xf numFmtId="0" fontId="6" fillId="36" borderId="0" xfId="0" applyFont="1" applyFill="1" applyAlignment="1">
      <alignment horizontal="left" vertical="top"/>
    </xf>
    <xf numFmtId="0" fontId="6" fillId="0" borderId="0" xfId="0" applyFont="1" applyAlignment="1">
      <alignment horizontal="left" vertical="top"/>
    </xf>
    <xf numFmtId="0" fontId="6" fillId="33" borderId="23"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4" xfId="0" applyFont="1" applyFill="1" applyBorder="1" applyAlignment="1">
      <alignment horizontal="center" vertical="center"/>
    </xf>
    <xf numFmtId="178" fontId="5" fillId="35" borderId="18" xfId="0" applyNumberFormat="1" applyFont="1" applyFill="1" applyBorder="1" applyAlignment="1" applyProtection="1">
      <alignment horizontal="center" vertical="center"/>
      <protection locked="0"/>
    </xf>
    <xf numFmtId="178" fontId="5" fillId="35" borderId="20" xfId="0" applyNumberFormat="1" applyFont="1" applyFill="1" applyBorder="1" applyAlignment="1" applyProtection="1">
      <alignment horizontal="center" vertical="center"/>
      <protection locked="0"/>
    </xf>
    <xf numFmtId="178" fontId="5" fillId="35" borderId="24" xfId="0" applyNumberFormat="1" applyFont="1" applyFill="1" applyBorder="1" applyAlignment="1" applyProtection="1">
      <alignment horizontal="center" vertical="center"/>
      <protection locked="0"/>
    </xf>
    <xf numFmtId="0" fontId="6" fillId="33" borderId="15" xfId="0" applyFont="1" applyFill="1" applyBorder="1" applyAlignment="1">
      <alignment horizontal="left" vertical="center" wrapText="1"/>
    </xf>
    <xf numFmtId="0" fontId="6" fillId="33" borderId="15" xfId="0" applyFont="1" applyFill="1" applyBorder="1" applyAlignment="1">
      <alignment vertical="center" wrapText="1"/>
    </xf>
    <xf numFmtId="181" fontId="5" fillId="33" borderId="20" xfId="0" applyNumberFormat="1" applyFont="1" applyFill="1" applyBorder="1" applyAlignment="1">
      <alignment horizontal="right" vertical="center"/>
    </xf>
    <xf numFmtId="181" fontId="5" fillId="33" borderId="24" xfId="0" applyNumberFormat="1" applyFont="1" applyFill="1" applyBorder="1" applyAlignment="1">
      <alignment horizontal="right" vertical="center"/>
    </xf>
    <xf numFmtId="0" fontId="5" fillId="33" borderId="15" xfId="0" applyFont="1" applyFill="1" applyBorder="1" applyAlignment="1">
      <alignment horizontal="left" vertical="center"/>
    </xf>
    <xf numFmtId="178" fontId="5" fillId="33" borderId="18" xfId="0" applyNumberFormat="1" applyFont="1" applyFill="1" applyBorder="1" applyAlignment="1">
      <alignment horizontal="center" vertical="center"/>
    </xf>
    <xf numFmtId="178" fontId="5" fillId="33" borderId="20" xfId="0" applyNumberFormat="1" applyFont="1" applyFill="1" applyBorder="1" applyAlignment="1">
      <alignment horizontal="center" vertical="center"/>
    </xf>
    <xf numFmtId="178" fontId="5" fillId="33" borderId="24" xfId="0" applyNumberFormat="1" applyFont="1" applyFill="1" applyBorder="1" applyAlignment="1">
      <alignment horizontal="center" vertical="center"/>
    </xf>
    <xf numFmtId="0" fontId="5" fillId="34" borderId="15" xfId="0" applyFont="1" applyFill="1" applyBorder="1" applyAlignment="1">
      <alignment horizontal="center" vertical="center"/>
    </xf>
    <xf numFmtId="0" fontId="5" fillId="33" borderId="18" xfId="0" applyFont="1" applyFill="1" applyBorder="1" applyAlignment="1">
      <alignment vertical="center"/>
    </xf>
    <xf numFmtId="0" fontId="5" fillId="33" borderId="20" xfId="0" applyFont="1" applyFill="1" applyBorder="1" applyAlignment="1">
      <alignment vertical="center"/>
    </xf>
    <xf numFmtId="179" fontId="5" fillId="35" borderId="15" xfId="0" applyNumberFormat="1" applyFont="1" applyFill="1" applyBorder="1" applyAlignment="1" applyProtection="1">
      <alignment horizontal="center" vertical="center" wrapText="1"/>
      <protection locked="0"/>
    </xf>
    <xf numFmtId="0" fontId="6" fillId="33" borderId="11" xfId="0" applyFont="1" applyFill="1" applyBorder="1" applyAlignment="1">
      <alignment horizontal="left" vertical="top" wrapText="1"/>
    </xf>
    <xf numFmtId="0" fontId="6" fillId="33" borderId="0" xfId="0" applyFont="1" applyFill="1" applyBorder="1" applyAlignment="1">
      <alignment horizontal="left" vertical="top" wrapText="1"/>
    </xf>
    <xf numFmtId="0" fontId="6" fillId="33" borderId="12" xfId="0" applyFont="1" applyFill="1" applyBorder="1" applyAlignment="1">
      <alignment horizontal="left" vertical="top" wrapText="1"/>
    </xf>
    <xf numFmtId="0" fontId="6" fillId="33" borderId="17" xfId="0" applyFont="1" applyFill="1" applyBorder="1" applyAlignment="1">
      <alignment horizontal="left" vertical="top" wrapText="1"/>
    </xf>
    <xf numFmtId="0" fontId="6" fillId="33" borderId="13" xfId="0" applyFont="1" applyFill="1" applyBorder="1" applyAlignment="1">
      <alignment horizontal="left" vertical="top" wrapText="1"/>
    </xf>
    <xf numFmtId="0" fontId="6" fillId="33" borderId="19" xfId="0" applyFont="1" applyFill="1" applyBorder="1" applyAlignment="1">
      <alignment horizontal="left" vertical="top" wrapText="1"/>
    </xf>
    <xf numFmtId="0" fontId="6" fillId="33" borderId="10" xfId="0" applyFont="1" applyFill="1" applyBorder="1" applyAlignment="1">
      <alignment horizontal="left" vertical="top" wrapText="1"/>
    </xf>
    <xf numFmtId="0" fontId="6" fillId="33" borderId="14" xfId="0" applyFont="1" applyFill="1" applyBorder="1" applyAlignment="1">
      <alignment horizontal="left" vertical="top" wrapText="1"/>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14" xfId="0" applyFont="1" applyFill="1" applyBorder="1" applyAlignment="1">
      <alignment horizontal="center" vertical="center"/>
    </xf>
    <xf numFmtId="0" fontId="6" fillId="33" borderId="16" xfId="0" applyFont="1" applyFill="1" applyBorder="1" applyAlignment="1">
      <alignment horizontal="left" vertical="top" wrapText="1"/>
    </xf>
    <xf numFmtId="0" fontId="8" fillId="33" borderId="11" xfId="0" applyFont="1" applyFill="1" applyBorder="1" applyAlignment="1" quotePrefix="1">
      <alignment horizontal="center" vertical="center"/>
    </xf>
    <xf numFmtId="0" fontId="5" fillId="35" borderId="15" xfId="0" applyFont="1" applyFill="1" applyBorder="1" applyAlignment="1" applyProtection="1">
      <alignment horizontal="center" vertical="center"/>
      <protection locked="0"/>
    </xf>
    <xf numFmtId="0" fontId="6" fillId="35" borderId="20" xfId="0" applyFont="1" applyFill="1" applyBorder="1" applyAlignment="1" applyProtection="1">
      <alignment horizontal="left" vertical="center"/>
      <protection locked="0"/>
    </xf>
    <xf numFmtId="0" fontId="6" fillId="35" borderId="24" xfId="0" applyFont="1" applyFill="1" applyBorder="1" applyAlignment="1" applyProtection="1">
      <alignment horizontal="left" vertical="center"/>
      <protection locked="0"/>
    </xf>
    <xf numFmtId="194" fontId="5" fillId="35" borderId="15" xfId="0" applyNumberFormat="1" applyFont="1" applyFill="1" applyBorder="1" applyAlignment="1" applyProtection="1">
      <alignment horizontal="right" vertical="center" shrinkToFit="1"/>
      <protection locked="0"/>
    </xf>
    <xf numFmtId="0" fontId="5" fillId="33" borderId="22" xfId="0" applyFont="1" applyFill="1" applyBorder="1" applyAlignment="1">
      <alignment horizontal="center" vertical="center"/>
    </xf>
    <xf numFmtId="0" fontId="5" fillId="33" borderId="21" xfId="0" applyFont="1" applyFill="1" applyBorder="1" applyAlignment="1">
      <alignment horizontal="center" vertical="center"/>
    </xf>
    <xf numFmtId="194" fontId="5" fillId="33" borderId="15" xfId="0" applyNumberFormat="1" applyFont="1" applyFill="1" applyBorder="1" applyAlignment="1">
      <alignment horizontal="right" vertical="center" shrinkToFit="1"/>
    </xf>
    <xf numFmtId="194" fontId="5" fillId="35" borderId="18" xfId="0" applyNumberFormat="1" applyFont="1" applyFill="1" applyBorder="1" applyAlignment="1" applyProtection="1">
      <alignment horizontal="center" vertical="center"/>
      <protection locked="0"/>
    </xf>
    <xf numFmtId="194" fontId="5" fillId="35" borderId="20" xfId="0" applyNumberFormat="1" applyFont="1" applyFill="1" applyBorder="1" applyAlignment="1" applyProtection="1">
      <alignment horizontal="center" vertical="center"/>
      <protection locked="0"/>
    </xf>
    <xf numFmtId="194" fontId="5" fillId="35" borderId="24" xfId="0" applyNumberFormat="1" applyFont="1" applyFill="1" applyBorder="1" applyAlignment="1" applyProtection="1">
      <alignment horizontal="center" vertical="center"/>
      <protection locked="0"/>
    </xf>
    <xf numFmtId="0" fontId="5" fillId="33" borderId="20" xfId="0" applyFont="1" applyFill="1" applyBorder="1" applyAlignment="1">
      <alignment horizontal="left" vertical="center"/>
    </xf>
    <xf numFmtId="194" fontId="5" fillId="33" borderId="16" xfId="48" applyNumberFormat="1" applyFont="1" applyFill="1" applyBorder="1" applyAlignment="1">
      <alignment horizontal="right" vertical="center" shrinkToFit="1"/>
    </xf>
    <xf numFmtId="194" fontId="5" fillId="33" borderId="12" xfId="48" applyNumberFormat="1" applyFont="1" applyFill="1" applyBorder="1" applyAlignment="1">
      <alignment horizontal="right" vertical="center" shrinkToFit="1"/>
    </xf>
    <xf numFmtId="194" fontId="5" fillId="33" borderId="17" xfId="48" applyNumberFormat="1" applyFont="1" applyFill="1" applyBorder="1" applyAlignment="1">
      <alignment horizontal="right" vertical="center" shrinkToFit="1"/>
    </xf>
    <xf numFmtId="194" fontId="5" fillId="33" borderId="19" xfId="48" applyNumberFormat="1" applyFont="1" applyFill="1" applyBorder="1" applyAlignment="1">
      <alignment horizontal="right" vertical="center" shrinkToFit="1"/>
    </xf>
    <xf numFmtId="194" fontId="5" fillId="33" borderId="10" xfId="48" applyNumberFormat="1" applyFont="1" applyFill="1" applyBorder="1" applyAlignment="1">
      <alignment horizontal="right" vertical="center" shrinkToFit="1"/>
    </xf>
    <xf numFmtId="194" fontId="5" fillId="33" borderId="14" xfId="48" applyNumberFormat="1" applyFont="1" applyFill="1" applyBorder="1" applyAlignment="1">
      <alignment horizontal="right" vertical="center" shrinkToFit="1"/>
    </xf>
    <xf numFmtId="194" fontId="5" fillId="35" borderId="18" xfId="48" applyNumberFormat="1" applyFont="1" applyFill="1" applyBorder="1" applyAlignment="1" applyProtection="1">
      <alignment horizontal="right" vertical="center" shrinkToFit="1"/>
      <protection locked="0"/>
    </xf>
    <xf numFmtId="194" fontId="5" fillId="35" borderId="20" xfId="48" applyNumberFormat="1" applyFont="1" applyFill="1" applyBorder="1" applyAlignment="1" applyProtection="1">
      <alignment horizontal="right" vertical="center" shrinkToFit="1"/>
      <protection locked="0"/>
    </xf>
    <xf numFmtId="194" fontId="5" fillId="35" borderId="24" xfId="48" applyNumberFormat="1" applyFont="1" applyFill="1" applyBorder="1" applyAlignment="1" applyProtection="1">
      <alignment horizontal="right" vertical="center" shrinkToFit="1"/>
      <protection locked="0"/>
    </xf>
    <xf numFmtId="0" fontId="5" fillId="33" borderId="0" xfId="0" applyFont="1" applyFill="1" applyBorder="1" applyAlignment="1">
      <alignment horizontal="left" vertical="center"/>
    </xf>
    <xf numFmtId="0" fontId="6" fillId="33" borderId="20" xfId="0" applyFont="1" applyFill="1" applyBorder="1" applyAlignment="1">
      <alignment horizontal="left" vertical="center" wrapText="1"/>
    </xf>
    <xf numFmtId="0" fontId="6" fillId="33" borderId="24" xfId="0" applyFont="1" applyFill="1" applyBorder="1" applyAlignment="1">
      <alignment horizontal="left" vertical="center" wrapText="1"/>
    </xf>
    <xf numFmtId="0" fontId="5" fillId="33" borderId="13" xfId="0" applyFont="1" applyFill="1" applyBorder="1" applyAlignment="1">
      <alignment horizontal="left" vertical="center"/>
    </xf>
    <xf numFmtId="0" fontId="5" fillId="33" borderId="20" xfId="0" applyFont="1" applyFill="1" applyBorder="1" applyAlignment="1">
      <alignment horizontal="center" vertical="center"/>
    </xf>
    <xf numFmtId="0" fontId="5" fillId="34" borderId="20" xfId="0" applyFont="1" applyFill="1" applyBorder="1" applyAlignment="1">
      <alignment horizontal="left" vertical="center"/>
    </xf>
    <xf numFmtId="0" fontId="5" fillId="34" borderId="24" xfId="0" applyFont="1" applyFill="1" applyBorder="1" applyAlignment="1">
      <alignment horizontal="left" vertical="center"/>
    </xf>
    <xf numFmtId="0" fontId="5" fillId="33" borderId="18" xfId="0" applyFont="1" applyFill="1" applyBorder="1" applyAlignment="1">
      <alignment horizontal="left" vertical="center"/>
    </xf>
    <xf numFmtId="0" fontId="53" fillId="33" borderId="23" xfId="0" applyFont="1" applyFill="1" applyBorder="1" applyAlignment="1">
      <alignment horizontal="center" vertical="center"/>
    </xf>
    <xf numFmtId="0" fontId="5" fillId="33" borderId="24" xfId="0" applyFont="1" applyFill="1" applyBorder="1" applyAlignment="1">
      <alignment horizontal="left" vertical="center"/>
    </xf>
    <xf numFmtId="0" fontId="5" fillId="33" borderId="15" xfId="0" applyFont="1" applyFill="1" applyBorder="1" applyAlignment="1" applyProtection="1">
      <alignment horizontal="center" vertical="center"/>
      <protection/>
    </xf>
    <xf numFmtId="0" fontId="5" fillId="34" borderId="22" xfId="0" applyFont="1" applyFill="1" applyBorder="1" applyAlignment="1">
      <alignment horizontal="center" vertical="center"/>
    </xf>
    <xf numFmtId="0" fontId="5" fillId="34" borderId="21" xfId="0" applyFont="1" applyFill="1" applyBorder="1" applyAlignment="1">
      <alignment horizontal="center" vertical="center"/>
    </xf>
    <xf numFmtId="0" fontId="6" fillId="33" borderId="20" xfId="0" applyFont="1" applyFill="1" applyBorder="1" applyAlignment="1">
      <alignment horizontal="left" vertical="center"/>
    </xf>
    <xf numFmtId="0" fontId="6" fillId="33" borderId="24"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0" xfId="0" applyFont="1" applyFill="1" applyBorder="1" applyAlignment="1">
      <alignment horizontal="center" vertical="center"/>
    </xf>
    <xf numFmtId="181" fontId="5" fillId="35" borderId="18" xfId="0" applyNumberFormat="1" applyFont="1" applyFill="1" applyBorder="1" applyAlignment="1" applyProtection="1">
      <alignment horizontal="right" vertical="center"/>
      <protection locked="0"/>
    </xf>
    <xf numFmtId="181" fontId="5" fillId="35" borderId="20" xfId="0" applyNumberFormat="1" applyFont="1" applyFill="1" applyBorder="1" applyAlignment="1" applyProtection="1">
      <alignment horizontal="right" vertical="center"/>
      <protection locked="0"/>
    </xf>
    <xf numFmtId="181" fontId="5" fillId="35" borderId="24" xfId="0" applyNumberFormat="1" applyFont="1" applyFill="1" applyBorder="1" applyAlignment="1" applyProtection="1">
      <alignment horizontal="right" vertical="center"/>
      <protection locked="0"/>
    </xf>
    <xf numFmtId="0" fontId="5" fillId="33" borderId="18" xfId="0" applyFont="1" applyFill="1" applyBorder="1" applyAlignment="1">
      <alignment horizontal="left" vertical="center" shrinkToFit="1"/>
    </xf>
    <xf numFmtId="0" fontId="5" fillId="33" borderId="20" xfId="0" applyFont="1" applyFill="1" applyBorder="1" applyAlignment="1">
      <alignment horizontal="left" vertical="center" shrinkToFit="1"/>
    </xf>
    <xf numFmtId="178" fontId="5" fillId="35" borderId="15" xfId="0" applyNumberFormat="1" applyFont="1" applyFill="1" applyBorder="1" applyAlignment="1" applyProtection="1">
      <alignment horizontal="center" vertical="center" shrinkToFit="1"/>
      <protection locked="0"/>
    </xf>
    <xf numFmtId="178" fontId="5" fillId="33" borderId="25" xfId="0" applyNumberFormat="1" applyFont="1" applyFill="1" applyBorder="1" applyAlignment="1" applyProtection="1">
      <alignment horizontal="center" vertical="center" shrinkToFit="1"/>
      <protection/>
    </xf>
    <xf numFmtId="178" fontId="5" fillId="33" borderId="26" xfId="0" applyNumberFormat="1" applyFont="1" applyFill="1" applyBorder="1" applyAlignment="1" applyProtection="1">
      <alignment horizontal="center" vertical="center" shrinkToFit="1"/>
      <protection/>
    </xf>
    <xf numFmtId="192" fontId="5" fillId="35" borderId="18" xfId="0" applyNumberFormat="1" applyFont="1" applyFill="1" applyBorder="1" applyAlignment="1" applyProtection="1">
      <alignment horizontal="center" vertical="center" shrinkToFit="1"/>
      <protection locked="0"/>
    </xf>
    <xf numFmtId="192" fontId="5" fillId="35" borderId="20" xfId="0" applyNumberFormat="1" applyFont="1" applyFill="1" applyBorder="1" applyAlignment="1" applyProtection="1">
      <alignment horizontal="center" vertical="center" shrinkToFit="1"/>
      <protection locked="0"/>
    </xf>
    <xf numFmtId="192" fontId="5" fillId="35" borderId="24" xfId="0" applyNumberFormat="1" applyFont="1" applyFill="1" applyBorder="1" applyAlignment="1" applyProtection="1">
      <alignment horizontal="center" vertical="center" shrinkToFit="1"/>
      <protection locked="0"/>
    </xf>
    <xf numFmtId="0" fontId="5" fillId="34" borderId="27" xfId="0" applyFont="1" applyFill="1" applyBorder="1" applyAlignment="1">
      <alignment horizontal="center" vertical="center"/>
    </xf>
    <xf numFmtId="178" fontId="5" fillId="0" borderId="27" xfId="0" applyNumberFormat="1" applyFont="1" applyBorder="1" applyAlignment="1">
      <alignment horizontal="center" vertical="center" shrinkToFit="1"/>
    </xf>
    <xf numFmtId="178" fontId="5" fillId="0" borderId="20" xfId="0" applyNumberFormat="1" applyFont="1" applyBorder="1" applyAlignment="1">
      <alignment horizontal="center" vertical="center" shrinkToFit="1"/>
    </xf>
    <xf numFmtId="178" fontId="5" fillId="0" borderId="24" xfId="0" applyNumberFormat="1" applyFont="1" applyBorder="1" applyAlignment="1">
      <alignment horizontal="center" vertical="center" shrinkToFit="1"/>
    </xf>
    <xf numFmtId="0" fontId="5" fillId="33" borderId="12" xfId="0" applyFont="1" applyFill="1" applyBorder="1" applyAlignment="1">
      <alignment horizontal="left" vertical="center" wrapText="1"/>
    </xf>
    <xf numFmtId="0" fontId="5" fillId="33" borderId="17" xfId="0" applyFont="1" applyFill="1" applyBorder="1" applyAlignment="1">
      <alignment horizontal="left" vertical="center" wrapText="1"/>
    </xf>
    <xf numFmtId="0" fontId="5" fillId="35" borderId="18" xfId="0" applyFont="1" applyFill="1" applyBorder="1" applyAlignment="1" applyProtection="1">
      <alignment horizontal="center" vertical="center"/>
      <protection locked="0"/>
    </xf>
    <xf numFmtId="0" fontId="5" fillId="35" borderId="20" xfId="0" applyFont="1" applyFill="1" applyBorder="1" applyAlignment="1" applyProtection="1">
      <alignment horizontal="center" vertical="center"/>
      <protection locked="0"/>
    </xf>
    <xf numFmtId="0" fontId="5" fillId="34" borderId="18" xfId="0" applyFont="1" applyFill="1" applyBorder="1" applyAlignment="1">
      <alignment horizontal="center" vertical="center" shrinkToFit="1"/>
    </xf>
    <xf numFmtId="0" fontId="5" fillId="34" borderId="20" xfId="0" applyFont="1" applyFill="1" applyBorder="1" applyAlignment="1">
      <alignment horizontal="center" vertical="center" shrinkToFit="1"/>
    </xf>
    <xf numFmtId="0" fontId="5" fillId="34" borderId="24" xfId="0" applyFont="1" applyFill="1" applyBorder="1" applyAlignment="1">
      <alignment horizontal="center" vertical="center" shrinkToFit="1"/>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5" fillId="35" borderId="21" xfId="0" applyFont="1" applyFill="1" applyBorder="1" applyAlignment="1" applyProtection="1">
      <alignment horizontal="center" vertical="center"/>
      <protection locked="0"/>
    </xf>
    <xf numFmtId="0" fontId="5" fillId="33" borderId="12" xfId="0" applyFont="1" applyFill="1" applyBorder="1" applyAlignment="1">
      <alignment horizontal="left" vertical="center"/>
    </xf>
    <xf numFmtId="0" fontId="5" fillId="33" borderId="17" xfId="0" applyFont="1" applyFill="1" applyBorder="1" applyAlignment="1">
      <alignment horizontal="left" vertical="center"/>
    </xf>
    <xf numFmtId="0" fontId="13" fillId="33" borderId="18" xfId="0" applyFont="1" applyFill="1" applyBorder="1" applyAlignment="1">
      <alignment horizontal="left" vertical="center" shrinkToFit="1"/>
    </xf>
    <xf numFmtId="0" fontId="13" fillId="33" borderId="20" xfId="0" applyFont="1" applyFill="1" applyBorder="1" applyAlignment="1">
      <alignment horizontal="left" vertical="center" shrinkToFit="1"/>
    </xf>
    <xf numFmtId="0" fontId="13" fillId="33" borderId="24" xfId="0" applyFont="1" applyFill="1" applyBorder="1" applyAlignment="1">
      <alignment horizontal="left" vertical="center" shrinkToFit="1"/>
    </xf>
    <xf numFmtId="0" fontId="8" fillId="33" borderId="16" xfId="0" applyFont="1" applyFill="1" applyBorder="1" applyAlignment="1" quotePrefix="1">
      <alignment horizontal="center" vertical="center"/>
    </xf>
    <xf numFmtId="0" fontId="10" fillId="33" borderId="0" xfId="0" applyFont="1" applyFill="1" applyBorder="1" applyAlignment="1">
      <alignment horizontal="center" vertical="center"/>
    </xf>
    <xf numFmtId="0" fontId="10" fillId="33" borderId="13" xfId="0" applyFont="1" applyFill="1" applyBorder="1" applyAlignment="1">
      <alignment horizontal="center" vertical="center"/>
    </xf>
    <xf numFmtId="0" fontId="10" fillId="35" borderId="18" xfId="0" applyFont="1" applyFill="1" applyBorder="1" applyAlignment="1" applyProtection="1">
      <alignment horizontal="center" vertical="center"/>
      <protection locked="0"/>
    </xf>
    <xf numFmtId="0" fontId="10" fillId="35" borderId="20" xfId="0" applyFont="1" applyFill="1" applyBorder="1" applyAlignment="1" applyProtection="1">
      <alignment horizontal="center" vertical="center"/>
      <protection locked="0"/>
    </xf>
    <xf numFmtId="0" fontId="10" fillId="35" borderId="24" xfId="0" applyFont="1" applyFill="1" applyBorder="1" applyAlignment="1" applyProtection="1">
      <alignment horizontal="center" vertical="center"/>
      <protection locked="0"/>
    </xf>
    <xf numFmtId="0" fontId="10" fillId="35" borderId="18" xfId="0" applyFont="1" applyFill="1" applyBorder="1" applyAlignment="1" applyProtection="1">
      <alignment horizontal="left" vertical="center" indent="1" shrinkToFit="1"/>
      <protection locked="0"/>
    </xf>
    <xf numFmtId="0" fontId="10" fillId="35" borderId="20" xfId="0" applyFont="1" applyFill="1" applyBorder="1" applyAlignment="1" applyProtection="1">
      <alignment horizontal="left" vertical="center" indent="1" shrinkToFit="1"/>
      <protection locked="0"/>
    </xf>
    <xf numFmtId="0" fontId="10" fillId="35" borderId="24" xfId="0" applyFont="1" applyFill="1" applyBorder="1" applyAlignment="1" applyProtection="1">
      <alignment horizontal="left" vertical="center" indent="1" shrinkToFit="1"/>
      <protection locked="0"/>
    </xf>
    <xf numFmtId="0" fontId="5" fillId="33" borderId="20" xfId="0" applyFont="1" applyFill="1" applyBorder="1" applyAlignment="1">
      <alignment horizontal="right" vertical="center"/>
    </xf>
    <xf numFmtId="0" fontId="5" fillId="33" borderId="18" xfId="0" applyFont="1" applyFill="1" applyBorder="1" applyAlignment="1" applyProtection="1">
      <alignment horizontal="left" vertical="center"/>
      <protection/>
    </xf>
    <xf numFmtId="0" fontId="5" fillId="33" borderId="20" xfId="0" applyFont="1" applyFill="1" applyBorder="1" applyAlignment="1" applyProtection="1">
      <alignment horizontal="left" vertical="center"/>
      <protection/>
    </xf>
    <xf numFmtId="0" fontId="5" fillId="33" borderId="24" xfId="0" applyFont="1" applyFill="1" applyBorder="1" applyAlignment="1" applyProtection="1">
      <alignment horizontal="left" vertical="center"/>
      <protection/>
    </xf>
    <xf numFmtId="0" fontId="5" fillId="36" borderId="0" xfId="0" applyFont="1" applyFill="1" applyAlignment="1">
      <alignment horizontal="center" vertical="center"/>
    </xf>
    <xf numFmtId="0" fontId="9" fillId="0" borderId="0" xfId="0" applyFont="1" applyAlignment="1">
      <alignment horizontal="left" vertical="center"/>
    </xf>
    <xf numFmtId="0" fontId="5" fillId="35" borderId="24" xfId="0" applyFont="1" applyFill="1" applyBorder="1" applyAlignment="1" applyProtection="1">
      <alignment horizontal="center" vertical="center"/>
      <protection locked="0"/>
    </xf>
    <xf numFmtId="0" fontId="12" fillId="33" borderId="20" xfId="0" applyFont="1" applyFill="1" applyBorder="1" applyAlignment="1">
      <alignment horizontal="left" vertical="center"/>
    </xf>
    <xf numFmtId="184" fontId="5" fillId="35" borderId="16" xfId="0" applyNumberFormat="1" applyFont="1" applyFill="1" applyBorder="1" applyAlignment="1" applyProtection="1">
      <alignment horizontal="center" vertical="center"/>
      <protection locked="0"/>
    </xf>
    <xf numFmtId="184" fontId="5" fillId="35" borderId="12" xfId="0" applyNumberFormat="1" applyFont="1" applyFill="1" applyBorder="1" applyAlignment="1" applyProtection="1">
      <alignment horizontal="center" vertical="center"/>
      <protection locked="0"/>
    </xf>
    <xf numFmtId="184" fontId="5" fillId="35" borderId="17" xfId="0" applyNumberFormat="1" applyFont="1" applyFill="1" applyBorder="1" applyAlignment="1" applyProtection="1">
      <alignment horizontal="center" vertical="center"/>
      <protection locked="0"/>
    </xf>
    <xf numFmtId="184" fontId="5" fillId="35" borderId="19" xfId="0" applyNumberFormat="1" applyFont="1" applyFill="1" applyBorder="1" applyAlignment="1" applyProtection="1">
      <alignment horizontal="center" vertical="center"/>
      <protection locked="0"/>
    </xf>
    <xf numFmtId="184" fontId="5" fillId="35" borderId="10" xfId="0" applyNumberFormat="1" applyFont="1" applyFill="1" applyBorder="1" applyAlignment="1" applyProtection="1">
      <alignment horizontal="center" vertical="center"/>
      <protection locked="0"/>
    </xf>
    <xf numFmtId="184" fontId="5" fillId="35" borderId="14" xfId="0" applyNumberFormat="1" applyFont="1" applyFill="1" applyBorder="1" applyAlignment="1" applyProtection="1">
      <alignment horizontal="center" vertical="center"/>
      <protection locked="0"/>
    </xf>
    <xf numFmtId="0" fontId="5" fillId="33" borderId="16"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9" xfId="0" applyFont="1" applyFill="1" applyBorder="1" applyAlignment="1">
      <alignment horizontal="left" vertical="center"/>
    </xf>
    <xf numFmtId="0" fontId="5" fillId="33" borderId="10" xfId="0" applyFont="1" applyFill="1" applyBorder="1" applyAlignment="1">
      <alignment horizontal="left" vertical="center"/>
    </xf>
    <xf numFmtId="179" fontId="5" fillId="34" borderId="15" xfId="0" applyNumberFormat="1" applyFont="1" applyFill="1" applyBorder="1" applyAlignment="1">
      <alignment horizontal="center" vertical="center"/>
    </xf>
    <xf numFmtId="0" fontId="6" fillId="35" borderId="15" xfId="0" applyFont="1" applyFill="1" applyBorder="1" applyAlignment="1" applyProtection="1">
      <alignment horizontal="left" vertical="center"/>
      <protection locked="0"/>
    </xf>
    <xf numFmtId="194" fontId="5" fillId="35" borderId="16" xfId="48" applyNumberFormat="1" applyFont="1" applyFill="1" applyBorder="1" applyAlignment="1" applyProtection="1">
      <alignment horizontal="right" vertical="center" shrinkToFit="1"/>
      <protection locked="0"/>
    </xf>
    <xf numFmtId="194" fontId="5" fillId="35" borderId="12" xfId="48" applyNumberFormat="1" applyFont="1" applyFill="1" applyBorder="1" applyAlignment="1" applyProtection="1">
      <alignment horizontal="right" vertical="center" shrinkToFit="1"/>
      <protection locked="0"/>
    </xf>
    <xf numFmtId="194" fontId="5" fillId="35" borderId="17" xfId="48" applyNumberFormat="1" applyFont="1" applyFill="1" applyBorder="1" applyAlignment="1" applyProtection="1">
      <alignment horizontal="right" vertical="center" shrinkToFit="1"/>
      <protection locked="0"/>
    </xf>
    <xf numFmtId="194" fontId="5" fillId="35" borderId="19" xfId="48" applyNumberFormat="1" applyFont="1" applyFill="1" applyBorder="1" applyAlignment="1" applyProtection="1">
      <alignment horizontal="right" vertical="center" shrinkToFit="1"/>
      <protection locked="0"/>
    </xf>
    <xf numFmtId="194" fontId="5" fillId="35" borderId="10" xfId="48" applyNumberFormat="1" applyFont="1" applyFill="1" applyBorder="1" applyAlignment="1" applyProtection="1">
      <alignment horizontal="right" vertical="center" shrinkToFit="1"/>
      <protection locked="0"/>
    </xf>
    <xf numFmtId="194" fontId="5" fillId="35" borderId="14" xfId="48" applyNumberFormat="1" applyFont="1" applyFill="1" applyBorder="1" applyAlignment="1" applyProtection="1">
      <alignment horizontal="right" vertical="center" shrinkToFit="1"/>
      <protection locked="0"/>
    </xf>
    <xf numFmtId="0" fontId="6" fillId="33" borderId="15" xfId="0" applyFont="1" applyFill="1" applyBorder="1" applyAlignment="1">
      <alignment horizontal="left" vertical="center"/>
    </xf>
    <xf numFmtId="0" fontId="5" fillId="33" borderId="10" xfId="0" applyFont="1" applyFill="1" applyBorder="1" applyAlignment="1">
      <alignment horizontal="center" vertical="center"/>
    </xf>
    <xf numFmtId="181" fontId="5" fillId="33" borderId="12" xfId="0" applyNumberFormat="1" applyFont="1" applyFill="1" applyBorder="1" applyAlignment="1">
      <alignment horizontal="right" vertical="center"/>
    </xf>
    <xf numFmtId="181" fontId="5" fillId="33" borderId="17" xfId="0" applyNumberFormat="1" applyFont="1" applyFill="1" applyBorder="1" applyAlignment="1">
      <alignment horizontal="right" vertical="center"/>
    </xf>
    <xf numFmtId="181" fontId="5" fillId="33" borderId="0" xfId="0" applyNumberFormat="1" applyFont="1" applyFill="1" applyBorder="1" applyAlignment="1">
      <alignment horizontal="right" vertical="center"/>
    </xf>
    <xf numFmtId="181" fontId="5" fillId="33" borderId="13" xfId="0" applyNumberFormat="1" applyFont="1" applyFill="1" applyBorder="1" applyAlignment="1">
      <alignment horizontal="right" vertical="center"/>
    </xf>
    <xf numFmtId="181" fontId="5" fillId="33" borderId="10" xfId="0" applyNumberFormat="1" applyFont="1" applyFill="1" applyBorder="1" applyAlignment="1">
      <alignment horizontal="right" vertical="center"/>
    </xf>
    <xf numFmtId="181" fontId="5" fillId="33" borderId="14" xfId="0" applyNumberFormat="1" applyFont="1" applyFill="1" applyBorder="1" applyAlignment="1">
      <alignment horizontal="right" vertical="center"/>
    </xf>
    <xf numFmtId="0" fontId="5" fillId="35" borderId="18" xfId="0" applyFont="1" applyFill="1" applyBorder="1" applyAlignment="1" applyProtection="1">
      <alignment horizontal="left" vertical="center"/>
      <protection locked="0"/>
    </xf>
    <xf numFmtId="0" fontId="5" fillId="35" borderId="20" xfId="0" applyFont="1" applyFill="1" applyBorder="1" applyAlignment="1" applyProtection="1">
      <alignment horizontal="left" vertical="center"/>
      <protection locked="0"/>
    </xf>
    <xf numFmtId="0" fontId="5" fillId="35" borderId="24" xfId="0" applyFont="1" applyFill="1" applyBorder="1" applyAlignment="1" applyProtection="1">
      <alignment horizontal="left" vertical="center"/>
      <protection locked="0"/>
    </xf>
    <xf numFmtId="179" fontId="5" fillId="34" borderId="16" xfId="0" applyNumberFormat="1" applyFont="1" applyFill="1" applyBorder="1" applyAlignment="1">
      <alignment horizontal="center" vertical="center"/>
    </xf>
    <xf numFmtId="179" fontId="5" fillId="34" borderId="12" xfId="0" applyNumberFormat="1" applyFont="1" applyFill="1" applyBorder="1" applyAlignment="1">
      <alignment horizontal="center" vertical="center"/>
    </xf>
    <xf numFmtId="179" fontId="5" fillId="34" borderId="19" xfId="0" applyNumberFormat="1" applyFont="1" applyFill="1" applyBorder="1" applyAlignment="1">
      <alignment horizontal="center" vertical="center"/>
    </xf>
    <xf numFmtId="179" fontId="5" fillId="34" borderId="10" xfId="0" applyNumberFormat="1" applyFont="1" applyFill="1" applyBorder="1" applyAlignment="1">
      <alignment horizontal="center" vertical="center"/>
    </xf>
    <xf numFmtId="178" fontId="5" fillId="0" borderId="15" xfId="0" applyNumberFormat="1" applyFont="1" applyFill="1" applyBorder="1" applyAlignment="1">
      <alignment horizontal="center" vertical="center"/>
    </xf>
    <xf numFmtId="0" fontId="56" fillId="33" borderId="12" xfId="0" applyFont="1" applyFill="1" applyBorder="1" applyAlignment="1" applyProtection="1">
      <alignment horizontal="left" vertical="top" wrapText="1"/>
      <protection/>
    </xf>
    <xf numFmtId="0" fontId="5" fillId="34" borderId="16" xfId="0" applyFont="1" applyFill="1" applyBorder="1" applyAlignment="1">
      <alignment horizontal="left" vertical="center"/>
    </xf>
    <xf numFmtId="0" fontId="5" fillId="34" borderId="12" xfId="0" applyFont="1" applyFill="1" applyBorder="1" applyAlignment="1">
      <alignment horizontal="left" vertical="center"/>
    </xf>
    <xf numFmtId="0" fontId="5" fillId="34" borderId="17" xfId="0" applyFont="1" applyFill="1" applyBorder="1" applyAlignment="1">
      <alignment horizontal="left" vertical="center"/>
    </xf>
    <xf numFmtId="0" fontId="5" fillId="34" borderId="19" xfId="0" applyFont="1" applyFill="1" applyBorder="1" applyAlignment="1">
      <alignment horizontal="left" vertical="center"/>
    </xf>
    <xf numFmtId="0" fontId="5" fillId="34" borderId="10" xfId="0" applyFont="1" applyFill="1" applyBorder="1" applyAlignment="1">
      <alignment horizontal="left" vertical="center"/>
    </xf>
    <xf numFmtId="0" fontId="5" fillId="34" borderId="14" xfId="0" applyFont="1" applyFill="1" applyBorder="1" applyAlignment="1">
      <alignment horizontal="left" vertical="center"/>
    </xf>
    <xf numFmtId="0" fontId="56" fillId="33" borderId="20" xfId="0" applyFont="1" applyFill="1" applyBorder="1" applyAlignment="1" applyProtection="1">
      <alignment horizontal="left" vertical="top" wrapText="1"/>
      <protection/>
    </xf>
    <xf numFmtId="0" fontId="56" fillId="33" borderId="20" xfId="0" applyFont="1" applyFill="1" applyBorder="1" applyAlignment="1" applyProtection="1">
      <alignment horizontal="left" vertical="top"/>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dxfs count="9">
    <dxf>
      <fill>
        <patternFill patternType="lightUp">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46"/>
  <sheetViews>
    <sheetView tabSelected="1" view="pageBreakPreview" zoomScaleSheetLayoutView="100" workbookViewId="0" topLeftCell="A4">
      <selection activeCell="Z4" sqref="Z4:AC4"/>
    </sheetView>
  </sheetViews>
  <sheetFormatPr defaultColWidth="3.28125" defaultRowHeight="19.5" customHeight="1" outlineLevelCol="1"/>
  <cols>
    <col min="1" max="1" width="3.28125" style="2" customWidth="1"/>
    <col min="2" max="23" width="3.28125" style="3" customWidth="1"/>
    <col min="24" max="25" width="3.28125" style="59" customWidth="1"/>
    <col min="26" max="31" width="3.28125" style="3" customWidth="1"/>
    <col min="32" max="41" width="3.28125" style="2" hidden="1" customWidth="1" outlineLevel="1"/>
    <col min="42" max="45" width="3.28125" style="3" hidden="1" customWidth="1" outlineLevel="1"/>
    <col min="46" max="46" width="3.28125" style="3" customWidth="1" collapsed="1"/>
    <col min="47" max="16384" width="3.28125" style="3" customWidth="1"/>
  </cols>
  <sheetData>
    <row r="1" spans="1:45" ht="19.5" customHeight="1">
      <c r="A1" s="274" t="s">
        <v>145</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3" t="s">
        <v>66</v>
      </c>
      <c r="AG1" s="273"/>
      <c r="AH1" s="273"/>
      <c r="AI1" s="273"/>
      <c r="AJ1" s="273"/>
      <c r="AK1" s="273"/>
      <c r="AL1" s="273"/>
      <c r="AM1" s="273"/>
      <c r="AN1" s="273"/>
      <c r="AO1" s="273"/>
      <c r="AP1" s="273"/>
      <c r="AQ1" s="273"/>
      <c r="AR1" s="273"/>
      <c r="AS1" s="273"/>
    </row>
    <row r="2" spans="1:45" ht="19.5" customHeight="1">
      <c r="A2" s="21" t="s">
        <v>5</v>
      </c>
      <c r="B2" s="217" t="s">
        <v>47</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8"/>
      <c r="AF2" s="40"/>
      <c r="AG2" s="40"/>
      <c r="AH2" s="40"/>
      <c r="AI2" s="40"/>
      <c r="AJ2" s="40"/>
      <c r="AK2" s="40"/>
      <c r="AL2" s="40"/>
      <c r="AM2" s="52"/>
      <c r="AN2" s="52"/>
      <c r="AO2" s="52"/>
      <c r="AP2" s="41"/>
      <c r="AQ2" s="41"/>
      <c r="AR2" s="41"/>
      <c r="AS2" s="41"/>
    </row>
    <row r="3" spans="1:45" ht="19.5" customHeight="1">
      <c r="A3" s="22" t="s">
        <v>19</v>
      </c>
      <c r="B3" s="202" t="s">
        <v>54</v>
      </c>
      <c r="C3" s="202"/>
      <c r="D3" s="202"/>
      <c r="E3" s="202"/>
      <c r="F3" s="202"/>
      <c r="G3" s="202"/>
      <c r="H3" s="202"/>
      <c r="I3" s="202"/>
      <c r="J3" s="202"/>
      <c r="K3" s="202"/>
      <c r="L3" s="202"/>
      <c r="M3" s="202"/>
      <c r="N3" s="202"/>
      <c r="O3" s="202"/>
      <c r="P3" s="202"/>
      <c r="Q3" s="202"/>
      <c r="R3" s="202"/>
      <c r="S3" s="202"/>
      <c r="T3" s="202"/>
      <c r="U3" s="202"/>
      <c r="V3" s="202"/>
      <c r="W3" s="202"/>
      <c r="X3" s="202"/>
      <c r="Y3" s="31"/>
      <c r="Z3" s="39" t="s">
        <v>20</v>
      </c>
      <c r="AA3" s="255" t="s">
        <v>64</v>
      </c>
      <c r="AB3" s="255"/>
      <c r="AC3" s="255"/>
      <c r="AD3" s="255"/>
      <c r="AE3" s="256"/>
      <c r="AF3" s="40"/>
      <c r="AG3" s="40"/>
      <c r="AH3" s="40"/>
      <c r="AI3" s="40"/>
      <c r="AJ3" s="40"/>
      <c r="AK3" s="40"/>
      <c r="AL3" s="40"/>
      <c r="AM3" s="52"/>
      <c r="AN3" s="52"/>
      <c r="AO3" s="52"/>
      <c r="AP3" s="41"/>
      <c r="AQ3" s="41"/>
      <c r="AR3" s="41"/>
      <c r="AS3" s="41"/>
    </row>
    <row r="4" spans="1:45" ht="29.25" customHeight="1">
      <c r="A4" s="11"/>
      <c r="B4" s="266"/>
      <c r="C4" s="267"/>
      <c r="D4" s="267"/>
      <c r="E4" s="267"/>
      <c r="F4" s="267"/>
      <c r="G4" s="267"/>
      <c r="H4" s="267"/>
      <c r="I4" s="267"/>
      <c r="J4" s="267"/>
      <c r="K4" s="267"/>
      <c r="L4" s="267"/>
      <c r="M4" s="267"/>
      <c r="N4" s="267"/>
      <c r="O4" s="267"/>
      <c r="P4" s="267"/>
      <c r="Q4" s="267"/>
      <c r="R4" s="267"/>
      <c r="S4" s="267"/>
      <c r="T4" s="267"/>
      <c r="U4" s="267"/>
      <c r="V4" s="267"/>
      <c r="W4" s="267"/>
      <c r="X4" s="268"/>
      <c r="Y4" s="9"/>
      <c r="Z4" s="263"/>
      <c r="AA4" s="264"/>
      <c r="AB4" s="264"/>
      <c r="AC4" s="265"/>
      <c r="AD4" s="261" t="s">
        <v>55</v>
      </c>
      <c r="AE4" s="262"/>
      <c r="AF4" s="40"/>
      <c r="AG4" s="40"/>
      <c r="AH4" s="40"/>
      <c r="AI4" s="40"/>
      <c r="AJ4" s="40"/>
      <c r="AK4" s="40"/>
      <c r="AL4" s="40"/>
      <c r="AM4" s="52"/>
      <c r="AN4" s="52"/>
      <c r="AO4" s="52"/>
      <c r="AP4" s="41"/>
      <c r="AQ4" s="41"/>
      <c r="AR4" s="41"/>
      <c r="AS4" s="41"/>
    </row>
    <row r="5" spans="1:45" ht="19.5" customHeight="1">
      <c r="A5" s="103" t="s">
        <v>21</v>
      </c>
      <c r="B5" s="212" t="s">
        <v>58</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5"/>
      <c r="AF5" s="40"/>
      <c r="AG5" s="40"/>
      <c r="AH5" s="40"/>
      <c r="AI5" s="40"/>
      <c r="AJ5" s="40"/>
      <c r="AK5" s="40"/>
      <c r="AL5" s="40"/>
      <c r="AM5" s="52"/>
      <c r="AN5" s="52"/>
      <c r="AO5" s="52"/>
      <c r="AP5" s="41"/>
      <c r="AQ5" s="41"/>
      <c r="AR5" s="41"/>
      <c r="AS5" s="41"/>
    </row>
    <row r="6" spans="1:45" ht="19.5" customHeight="1">
      <c r="A6" s="11"/>
      <c r="B6" s="38"/>
      <c r="C6" s="168" t="s">
        <v>59</v>
      </c>
      <c r="D6" s="168"/>
      <c r="E6" s="38"/>
      <c r="F6" s="168" t="s">
        <v>135</v>
      </c>
      <c r="G6" s="168"/>
      <c r="H6" s="168"/>
      <c r="I6" s="168"/>
      <c r="J6" s="168"/>
      <c r="K6" s="168"/>
      <c r="L6" s="168"/>
      <c r="M6" s="168"/>
      <c r="N6" s="168"/>
      <c r="O6" s="168"/>
      <c r="P6" s="39" t="s">
        <v>46</v>
      </c>
      <c r="Q6" s="172" t="s">
        <v>60</v>
      </c>
      <c r="R6" s="172"/>
      <c r="S6" s="172"/>
      <c r="T6" s="172"/>
      <c r="U6" s="172"/>
      <c r="V6" s="192"/>
      <c r="W6" s="192"/>
      <c r="X6" s="38"/>
      <c r="Y6" s="15" t="s">
        <v>61</v>
      </c>
      <c r="Z6" s="38"/>
      <c r="AA6" s="15" t="s">
        <v>62</v>
      </c>
      <c r="AB6" s="38"/>
      <c r="AC6" s="15" t="s">
        <v>63</v>
      </c>
      <c r="AD6" s="30"/>
      <c r="AE6" s="33"/>
      <c r="AF6" s="40"/>
      <c r="AG6" s="40"/>
      <c r="AH6" s="40"/>
      <c r="AI6" s="40"/>
      <c r="AJ6" s="40"/>
      <c r="AK6" s="40"/>
      <c r="AL6" s="40"/>
      <c r="AM6" s="52"/>
      <c r="AN6" s="52"/>
      <c r="AO6" s="52"/>
      <c r="AP6" s="41"/>
      <c r="AQ6" s="41"/>
      <c r="AR6" s="41"/>
      <c r="AS6" s="41"/>
    </row>
    <row r="7" spans="1:45" ht="19.5" customHeight="1">
      <c r="A7" s="103" t="s">
        <v>22</v>
      </c>
      <c r="B7" s="212" t="s">
        <v>186</v>
      </c>
      <c r="C7" s="212"/>
      <c r="D7" s="212"/>
      <c r="E7" s="212"/>
      <c r="F7" s="212"/>
      <c r="G7" s="212"/>
      <c r="H7" s="212"/>
      <c r="I7" s="212"/>
      <c r="J7" s="212"/>
      <c r="K7" s="212"/>
      <c r="L7" s="212"/>
      <c r="M7" s="212"/>
      <c r="N7" s="212"/>
      <c r="O7" s="212"/>
      <c r="P7" s="212"/>
      <c r="Q7" s="212" t="s">
        <v>185</v>
      </c>
      <c r="R7" s="212"/>
      <c r="S7" s="212"/>
      <c r="T7" s="212"/>
      <c r="U7" s="212"/>
      <c r="V7" s="212"/>
      <c r="W7" s="212"/>
      <c r="X7" s="212"/>
      <c r="Y7" s="212"/>
      <c r="Z7" s="212"/>
      <c r="AA7" s="212"/>
      <c r="AB7" s="212"/>
      <c r="AC7" s="212"/>
      <c r="AD7" s="212"/>
      <c r="AE7" s="215"/>
      <c r="AF7" s="40"/>
      <c r="AG7" s="40"/>
      <c r="AH7" s="40"/>
      <c r="AI7" s="40"/>
      <c r="AJ7" s="40"/>
      <c r="AK7" s="40"/>
      <c r="AL7" s="40"/>
      <c r="AM7" s="52"/>
      <c r="AN7" s="52"/>
      <c r="AO7" s="52"/>
      <c r="AP7" s="41"/>
      <c r="AQ7" s="41"/>
      <c r="AR7" s="41"/>
      <c r="AS7" s="41"/>
    </row>
    <row r="8" spans="1:45" ht="19.5" customHeight="1">
      <c r="A8" s="103"/>
      <c r="B8" s="222" t="s">
        <v>134</v>
      </c>
      <c r="C8" s="222"/>
      <c r="D8" s="38"/>
      <c r="E8" s="15" t="s">
        <v>61</v>
      </c>
      <c r="F8" s="38"/>
      <c r="G8" s="15" t="s">
        <v>62</v>
      </c>
      <c r="H8" s="38"/>
      <c r="I8" s="15" t="s">
        <v>63</v>
      </c>
      <c r="J8" s="31"/>
      <c r="K8" s="31"/>
      <c r="L8" s="31"/>
      <c r="M8" s="31"/>
      <c r="N8" s="31"/>
      <c r="O8" s="31"/>
      <c r="P8" s="31"/>
      <c r="Q8" s="31"/>
      <c r="R8" s="31"/>
      <c r="S8" s="31"/>
      <c r="T8" s="31"/>
      <c r="U8" s="31"/>
      <c r="V8" s="31"/>
      <c r="W8" s="31"/>
      <c r="X8" s="31"/>
      <c r="Y8" s="31"/>
      <c r="Z8" s="31"/>
      <c r="AA8" s="31"/>
      <c r="AB8" s="31"/>
      <c r="AC8" s="31"/>
      <c r="AD8" s="31"/>
      <c r="AE8" s="33"/>
      <c r="AF8" s="40"/>
      <c r="AG8" s="40"/>
      <c r="AH8" s="40"/>
      <c r="AI8" s="40"/>
      <c r="AJ8" s="40"/>
      <c r="AK8" s="40"/>
      <c r="AL8" s="40"/>
      <c r="AM8" s="52"/>
      <c r="AN8" s="52"/>
      <c r="AO8" s="52"/>
      <c r="AP8" s="41"/>
      <c r="AQ8" s="41"/>
      <c r="AR8" s="41"/>
      <c r="AS8" s="41"/>
    </row>
    <row r="9" spans="1:45" ht="19.5" customHeight="1">
      <c r="A9" s="103" t="s">
        <v>142</v>
      </c>
      <c r="B9" s="1" t="s">
        <v>143</v>
      </c>
      <c r="C9" s="62"/>
      <c r="D9" s="62"/>
      <c r="E9" s="62"/>
      <c r="F9" s="62"/>
      <c r="G9" s="62"/>
      <c r="H9" s="62"/>
      <c r="I9" s="62"/>
      <c r="J9" s="1"/>
      <c r="K9" s="1"/>
      <c r="L9" s="1"/>
      <c r="M9" s="1"/>
      <c r="N9" s="1"/>
      <c r="O9" s="1"/>
      <c r="P9" s="1"/>
      <c r="Q9" s="1"/>
      <c r="R9" s="1"/>
      <c r="S9" s="1"/>
      <c r="T9" s="1"/>
      <c r="U9" s="1"/>
      <c r="V9" s="1"/>
      <c r="W9" s="1"/>
      <c r="X9" s="1"/>
      <c r="Y9" s="1"/>
      <c r="Z9" s="85"/>
      <c r="AA9" s="85"/>
      <c r="AB9" s="85"/>
      <c r="AC9" s="85"/>
      <c r="AD9" s="85"/>
      <c r="AE9" s="87"/>
      <c r="AF9" s="88"/>
      <c r="AG9" s="88"/>
      <c r="AH9" s="88"/>
      <c r="AI9" s="88"/>
      <c r="AJ9" s="88"/>
      <c r="AK9" s="88"/>
      <c r="AL9" s="88"/>
      <c r="AM9" s="88"/>
      <c r="AN9" s="88"/>
      <c r="AO9" s="88"/>
      <c r="AP9" s="41"/>
      <c r="AQ9" s="41"/>
      <c r="AR9" s="41"/>
      <c r="AS9" s="41"/>
    </row>
    <row r="10" spans="1:45" ht="19.5" customHeight="1">
      <c r="A10" s="103"/>
      <c r="B10" s="118"/>
      <c r="C10" s="270" t="s">
        <v>140</v>
      </c>
      <c r="D10" s="271"/>
      <c r="E10" s="271"/>
      <c r="F10" s="271"/>
      <c r="G10" s="271"/>
      <c r="H10" s="271"/>
      <c r="I10" s="272"/>
      <c r="J10" s="118"/>
      <c r="K10" s="219" t="s">
        <v>141</v>
      </c>
      <c r="L10" s="202"/>
      <c r="M10" s="202"/>
      <c r="N10" s="202"/>
      <c r="O10" s="202"/>
      <c r="P10" s="202"/>
      <c r="Q10" s="221"/>
      <c r="R10" s="118"/>
      <c r="S10" s="219" t="s">
        <v>144</v>
      </c>
      <c r="T10" s="202"/>
      <c r="U10" s="202"/>
      <c r="V10" s="202"/>
      <c r="W10" s="202"/>
      <c r="X10" s="202"/>
      <c r="Y10" s="221"/>
      <c r="Z10" s="85"/>
      <c r="AA10" s="85"/>
      <c r="AB10" s="85"/>
      <c r="AC10" s="85"/>
      <c r="AD10" s="85"/>
      <c r="AE10" s="87"/>
      <c r="AF10" s="88"/>
      <c r="AG10" s="88"/>
      <c r="AH10" s="88"/>
      <c r="AI10" s="88"/>
      <c r="AJ10" s="88"/>
      <c r="AK10" s="88"/>
      <c r="AL10" s="88"/>
      <c r="AM10" s="88"/>
      <c r="AN10" s="88"/>
      <c r="AO10" s="88"/>
      <c r="AP10" s="41"/>
      <c r="AQ10" s="41"/>
      <c r="AR10" s="41"/>
      <c r="AS10" s="41"/>
    </row>
    <row r="11" spans="1:45" s="113" customFormat="1" ht="19.5" customHeight="1">
      <c r="A11" s="112" t="s">
        <v>173</v>
      </c>
      <c r="B11" s="111" t="s">
        <v>187</v>
      </c>
      <c r="C11" s="111"/>
      <c r="D11" s="111"/>
      <c r="E11" s="111"/>
      <c r="F11" s="111"/>
      <c r="G11" s="111"/>
      <c r="H11" s="111"/>
      <c r="I11" s="111"/>
      <c r="J11" s="94"/>
      <c r="K11" s="94"/>
      <c r="L11" s="94"/>
      <c r="M11" s="94"/>
      <c r="N11" s="94"/>
      <c r="O11" s="94"/>
      <c r="P11" s="94"/>
      <c r="Q11" s="94"/>
      <c r="R11" s="94"/>
      <c r="S11" s="94"/>
      <c r="T11" s="94"/>
      <c r="U11" s="94"/>
      <c r="V11" s="94"/>
      <c r="W11" s="94"/>
      <c r="X11" s="94"/>
      <c r="Y11" s="94"/>
      <c r="Z11" s="94"/>
      <c r="AA11" s="94"/>
      <c r="AB11" s="94"/>
      <c r="AC11" s="94"/>
      <c r="AD11" s="94"/>
      <c r="AE11" s="95"/>
      <c r="AF11" s="71"/>
      <c r="AG11" s="71"/>
      <c r="AH11" s="71"/>
      <c r="AI11" s="71"/>
      <c r="AJ11" s="71"/>
      <c r="AK11" s="71"/>
      <c r="AL11" s="71"/>
      <c r="AM11" s="71"/>
      <c r="AN11" s="71"/>
      <c r="AO11" s="71"/>
      <c r="AP11" s="114"/>
      <c r="AQ11" s="114"/>
      <c r="AR11" s="114"/>
      <c r="AS11" s="114"/>
    </row>
    <row r="12" spans="1:45" ht="19.5" customHeight="1">
      <c r="A12" s="103"/>
      <c r="B12" s="246"/>
      <c r="C12" s="275"/>
      <c r="D12" s="118"/>
      <c r="E12" s="99" t="s">
        <v>61</v>
      </c>
      <c r="F12" s="118"/>
      <c r="G12" s="99" t="s">
        <v>62</v>
      </c>
      <c r="H12" s="118"/>
      <c r="I12" s="99" t="s">
        <v>63</v>
      </c>
      <c r="J12" s="11"/>
      <c r="K12" s="94"/>
      <c r="L12" s="94"/>
      <c r="M12" s="94"/>
      <c r="N12" s="94"/>
      <c r="O12" s="94"/>
      <c r="P12" s="94"/>
      <c r="Q12" s="94"/>
      <c r="R12" s="94"/>
      <c r="S12" s="94"/>
      <c r="T12" s="94"/>
      <c r="U12" s="94"/>
      <c r="V12" s="94"/>
      <c r="W12" s="94"/>
      <c r="X12" s="94"/>
      <c r="Y12" s="94"/>
      <c r="Z12" s="94"/>
      <c r="AA12" s="94"/>
      <c r="AB12" s="94"/>
      <c r="AC12" s="94"/>
      <c r="AD12" s="94"/>
      <c r="AE12" s="95"/>
      <c r="AF12" s="92"/>
      <c r="AG12" s="92"/>
      <c r="AH12" s="92"/>
      <c r="AI12" s="92"/>
      <c r="AJ12" s="92"/>
      <c r="AK12" s="92"/>
      <c r="AL12" s="92"/>
      <c r="AM12" s="92"/>
      <c r="AN12" s="92"/>
      <c r="AO12" s="92"/>
      <c r="AP12" s="41"/>
      <c r="AQ12" s="41"/>
      <c r="AR12" s="41"/>
      <c r="AS12" s="41"/>
    </row>
    <row r="13" spans="1:45" ht="9.75" customHeight="1">
      <c r="A13" s="51"/>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14"/>
      <c r="AF13" s="40"/>
      <c r="AG13" s="40"/>
      <c r="AH13" s="40"/>
      <c r="AI13" s="40"/>
      <c r="AJ13" s="40"/>
      <c r="AK13" s="40"/>
      <c r="AL13" s="40"/>
      <c r="AM13" s="52"/>
      <c r="AN13" s="52"/>
      <c r="AO13" s="52"/>
      <c r="AP13" s="41"/>
      <c r="AQ13" s="41"/>
      <c r="AR13" s="41"/>
      <c r="AS13" s="41"/>
    </row>
    <row r="14" spans="1:45" ht="19.5" customHeight="1">
      <c r="A14" s="21" t="s">
        <v>14</v>
      </c>
      <c r="B14" s="217" t="s">
        <v>0</v>
      </c>
      <c r="C14" s="217"/>
      <c r="D14" s="217"/>
      <c r="E14" s="217"/>
      <c r="F14" s="217"/>
      <c r="G14" s="217"/>
      <c r="H14" s="217"/>
      <c r="I14" s="217"/>
      <c r="J14" s="217"/>
      <c r="K14" s="217"/>
      <c r="L14" s="217"/>
      <c r="M14" s="217"/>
      <c r="N14" s="217"/>
      <c r="O14" s="217"/>
      <c r="P14" s="217"/>
      <c r="Q14" s="217"/>
      <c r="R14" s="217"/>
      <c r="S14" s="217"/>
      <c r="T14" s="217"/>
      <c r="U14" s="217"/>
      <c r="V14" s="217"/>
      <c r="W14" s="217"/>
      <c r="X14" s="218"/>
      <c r="Y14" s="152" t="s">
        <v>29</v>
      </c>
      <c r="Z14" s="154"/>
      <c r="AA14" s="152" t="s">
        <v>34</v>
      </c>
      <c r="AB14" s="153"/>
      <c r="AC14" s="153"/>
      <c r="AD14" s="153"/>
      <c r="AE14" s="154"/>
      <c r="AF14" s="40"/>
      <c r="AG14" s="40"/>
      <c r="AH14" s="40"/>
      <c r="AI14" s="40"/>
      <c r="AJ14" s="40"/>
      <c r="AK14" s="40"/>
      <c r="AL14" s="40"/>
      <c r="AM14" s="52"/>
      <c r="AN14" s="52"/>
      <c r="AO14" s="52"/>
      <c r="AP14" s="41"/>
      <c r="AQ14" s="41"/>
      <c r="AR14" s="41"/>
      <c r="AS14" s="41"/>
    </row>
    <row r="15" spans="1:45" ht="19.5" customHeight="1">
      <c r="A15" s="16"/>
      <c r="B15" s="202"/>
      <c r="C15" s="202"/>
      <c r="D15" s="202"/>
      <c r="E15" s="202"/>
      <c r="F15" s="202"/>
      <c r="G15" s="202"/>
      <c r="H15" s="202"/>
      <c r="I15" s="269"/>
      <c r="J15" s="269"/>
      <c r="K15" s="269"/>
      <c r="L15" s="269"/>
      <c r="M15" s="269"/>
      <c r="N15" s="269"/>
      <c r="O15" s="269"/>
      <c r="P15" s="269"/>
      <c r="Q15" s="269"/>
      <c r="R15" s="269"/>
      <c r="S15" s="269"/>
      <c r="T15" s="10"/>
      <c r="U15" s="255"/>
      <c r="V15" s="255"/>
      <c r="W15" s="255"/>
      <c r="X15" s="256"/>
      <c r="Y15" s="184" t="s">
        <v>137</v>
      </c>
      <c r="Z15" s="185"/>
      <c r="AA15" s="190" t="s">
        <v>138</v>
      </c>
      <c r="AB15" s="178"/>
      <c r="AC15" s="178"/>
      <c r="AD15" s="178"/>
      <c r="AE15" s="179"/>
      <c r="AF15" s="40"/>
      <c r="AG15" s="40"/>
      <c r="AH15" s="40"/>
      <c r="AI15" s="40"/>
      <c r="AJ15" s="40"/>
      <c r="AK15" s="40"/>
      <c r="AL15" s="40"/>
      <c r="AM15" s="52"/>
      <c r="AN15" s="52"/>
      <c r="AO15" s="52"/>
      <c r="AP15" s="41"/>
      <c r="AQ15" s="41"/>
      <c r="AR15" s="41"/>
      <c r="AS15" s="41"/>
    </row>
    <row r="16" spans="1:45" ht="19.5" customHeight="1">
      <c r="A16" s="17"/>
      <c r="B16" s="172"/>
      <c r="C16" s="172"/>
      <c r="D16" s="172"/>
      <c r="E16" s="172" t="s">
        <v>8</v>
      </c>
      <c r="F16" s="172"/>
      <c r="G16" s="172" t="s">
        <v>9</v>
      </c>
      <c r="H16" s="172"/>
      <c r="I16" s="172" t="s">
        <v>10</v>
      </c>
      <c r="J16" s="172"/>
      <c r="K16" s="172" t="s">
        <v>11</v>
      </c>
      <c r="L16" s="172"/>
      <c r="M16" s="172" t="s">
        <v>12</v>
      </c>
      <c r="N16" s="172"/>
      <c r="O16" s="172" t="s">
        <v>13</v>
      </c>
      <c r="P16" s="152"/>
      <c r="Q16" s="240" t="s">
        <v>7</v>
      </c>
      <c r="R16" s="153"/>
      <c r="S16" s="154"/>
      <c r="T16" s="5"/>
      <c r="U16" s="228"/>
      <c r="V16" s="228"/>
      <c r="W16" s="228"/>
      <c r="X16" s="9"/>
      <c r="Y16" s="186"/>
      <c r="Z16" s="187"/>
      <c r="AA16" s="176"/>
      <c r="AB16" s="177"/>
      <c r="AC16" s="177"/>
      <c r="AD16" s="177"/>
      <c r="AE16" s="180"/>
      <c r="AF16" s="40"/>
      <c r="AG16" s="40"/>
      <c r="AH16" s="40"/>
      <c r="AI16" s="40"/>
      <c r="AJ16" s="40"/>
      <c r="AK16" s="40"/>
      <c r="AL16" s="40"/>
      <c r="AM16" s="52"/>
      <c r="AN16" s="52"/>
      <c r="AO16" s="52"/>
      <c r="AP16" s="41"/>
      <c r="AQ16" s="41"/>
      <c r="AR16" s="41"/>
      <c r="AS16" s="41"/>
    </row>
    <row r="17" spans="1:45" ht="19.5" customHeight="1">
      <c r="A17" s="17"/>
      <c r="B17" s="172" t="s">
        <v>136</v>
      </c>
      <c r="C17" s="172"/>
      <c r="D17" s="172"/>
      <c r="E17" s="234"/>
      <c r="F17" s="234"/>
      <c r="G17" s="234"/>
      <c r="H17" s="234"/>
      <c r="I17" s="234"/>
      <c r="J17" s="234"/>
      <c r="K17" s="235"/>
      <c r="L17" s="235"/>
      <c r="M17" s="235"/>
      <c r="N17" s="235"/>
      <c r="O17" s="235"/>
      <c r="P17" s="236"/>
      <c r="Q17" s="241">
        <f>SUM(E17:J17)</f>
        <v>0</v>
      </c>
      <c r="R17" s="242"/>
      <c r="S17" s="243"/>
      <c r="T17" s="5"/>
      <c r="U17" s="123"/>
      <c r="V17" s="123"/>
      <c r="W17" s="123"/>
      <c r="X17" s="1"/>
      <c r="Y17" s="186"/>
      <c r="Z17" s="187"/>
      <c r="AA17" s="176"/>
      <c r="AB17" s="177"/>
      <c r="AC17" s="177"/>
      <c r="AD17" s="177"/>
      <c r="AE17" s="180"/>
      <c r="AF17" s="40"/>
      <c r="AG17" s="40"/>
      <c r="AH17" s="40"/>
      <c r="AI17" s="40"/>
      <c r="AJ17" s="40"/>
      <c r="AK17" s="40"/>
      <c r="AL17" s="40"/>
      <c r="AM17" s="52"/>
      <c r="AN17" s="52"/>
      <c r="AO17" s="52"/>
      <c r="AP17" s="41"/>
      <c r="AQ17" s="41"/>
      <c r="AR17" s="41"/>
      <c r="AS17" s="41"/>
    </row>
    <row r="18" spans="1:45" ht="9.75" customHeight="1">
      <c r="A18" s="17"/>
      <c r="B18" s="6"/>
      <c r="C18" s="6"/>
      <c r="D18" s="6"/>
      <c r="E18" s="6"/>
      <c r="F18" s="6"/>
      <c r="G18" s="6"/>
      <c r="H18" s="6"/>
      <c r="I18" s="6"/>
      <c r="J18" s="6"/>
      <c r="K18" s="6"/>
      <c r="L18" s="6"/>
      <c r="M18" s="6"/>
      <c r="N18" s="6"/>
      <c r="O18" s="6"/>
      <c r="P18" s="6"/>
      <c r="Q18" s="6"/>
      <c r="R18" s="6"/>
      <c r="S18" s="6"/>
      <c r="T18" s="5"/>
      <c r="U18" s="6"/>
      <c r="V18" s="6"/>
      <c r="W18" s="6"/>
      <c r="X18" s="13"/>
      <c r="Y18" s="186"/>
      <c r="Z18" s="187"/>
      <c r="AA18" s="181"/>
      <c r="AB18" s="182"/>
      <c r="AC18" s="182"/>
      <c r="AD18" s="182"/>
      <c r="AE18" s="183"/>
      <c r="AF18" s="40"/>
      <c r="AG18" s="40"/>
      <c r="AH18" s="40"/>
      <c r="AI18" s="40"/>
      <c r="AJ18" s="40"/>
      <c r="AK18" s="40"/>
      <c r="AL18" s="40"/>
      <c r="AM18" s="52"/>
      <c r="AN18" s="52"/>
      <c r="AO18" s="52"/>
      <c r="AP18" s="41"/>
      <c r="AQ18" s="41"/>
      <c r="AR18" s="41"/>
      <c r="AS18" s="41"/>
    </row>
    <row r="19" spans="1:45" ht="19.5" customHeight="1">
      <c r="A19" s="21" t="s">
        <v>56</v>
      </c>
      <c r="B19" s="217" t="s">
        <v>38</v>
      </c>
      <c r="C19" s="217"/>
      <c r="D19" s="217"/>
      <c r="E19" s="217"/>
      <c r="F19" s="217"/>
      <c r="G19" s="217"/>
      <c r="H19" s="217"/>
      <c r="I19" s="217"/>
      <c r="J19" s="217"/>
      <c r="K19" s="217"/>
      <c r="L19" s="217"/>
      <c r="M19" s="217"/>
      <c r="N19" s="217"/>
      <c r="O19" s="217"/>
      <c r="P19" s="217"/>
      <c r="Q19" s="217"/>
      <c r="R19" s="217"/>
      <c r="S19" s="217"/>
      <c r="T19" s="217"/>
      <c r="U19" s="217"/>
      <c r="V19" s="217"/>
      <c r="W19" s="217"/>
      <c r="X19" s="218"/>
      <c r="Y19" s="152" t="s">
        <v>29</v>
      </c>
      <c r="Z19" s="154"/>
      <c r="AA19" s="152" t="s">
        <v>34</v>
      </c>
      <c r="AB19" s="153"/>
      <c r="AC19" s="153"/>
      <c r="AD19" s="153"/>
      <c r="AE19" s="154"/>
      <c r="AF19" s="40"/>
      <c r="AG19" s="40"/>
      <c r="AH19" s="40"/>
      <c r="AI19" s="40"/>
      <c r="AJ19" s="40"/>
      <c r="AK19" s="40"/>
      <c r="AL19" s="40"/>
      <c r="AM19" s="52"/>
      <c r="AN19" s="52"/>
      <c r="AO19" s="52"/>
      <c r="AP19" s="41"/>
      <c r="AQ19" s="41"/>
      <c r="AR19" s="41"/>
      <c r="AS19" s="41"/>
    </row>
    <row r="20" spans="1:45" ht="19.5" customHeight="1">
      <c r="A20" s="17" t="s">
        <v>19</v>
      </c>
      <c r="B20" s="255" t="s">
        <v>139</v>
      </c>
      <c r="C20" s="255"/>
      <c r="D20" s="255"/>
      <c r="E20" s="255"/>
      <c r="F20" s="255"/>
      <c r="G20" s="255"/>
      <c r="H20" s="255"/>
      <c r="I20" s="255"/>
      <c r="J20" s="255"/>
      <c r="K20" s="255"/>
      <c r="L20" s="255"/>
      <c r="M20" s="255"/>
      <c r="N20" s="255"/>
      <c r="O20" s="255"/>
      <c r="P20" s="255"/>
      <c r="Q20" s="255"/>
      <c r="R20" s="255"/>
      <c r="S20" s="255"/>
      <c r="T20" s="255"/>
      <c r="U20" s="255"/>
      <c r="V20" s="255"/>
      <c r="W20" s="255"/>
      <c r="X20" s="256"/>
      <c r="Y20" s="184" t="str">
        <f>IF(OR(B10="○",J10="○"),"適",IF(AND(B22="○",OR(K22="○",B25="○",B26="○")),"適","否"))</f>
        <v>否</v>
      </c>
      <c r="Z20" s="185"/>
      <c r="AA20" s="190" t="s">
        <v>154</v>
      </c>
      <c r="AB20" s="178"/>
      <c r="AC20" s="178"/>
      <c r="AD20" s="178"/>
      <c r="AE20" s="179"/>
      <c r="AF20" s="40"/>
      <c r="AG20" s="40"/>
      <c r="AH20" s="40"/>
      <c r="AI20" s="40"/>
      <c r="AJ20" s="40"/>
      <c r="AK20" s="40"/>
      <c r="AL20" s="40"/>
      <c r="AM20" s="52"/>
      <c r="AN20" s="52"/>
      <c r="AO20" s="52"/>
      <c r="AP20" s="41"/>
      <c r="AQ20" s="41"/>
      <c r="AR20" s="41"/>
      <c r="AS20" s="41"/>
    </row>
    <row r="21" spans="1:45" ht="19.5" customHeight="1">
      <c r="A21" s="30"/>
      <c r="B21" s="152" t="s">
        <v>148</v>
      </c>
      <c r="C21" s="153"/>
      <c r="D21" s="153"/>
      <c r="E21" s="153"/>
      <c r="F21" s="153"/>
      <c r="G21" s="153"/>
      <c r="H21" s="153"/>
      <c r="I21" s="154"/>
      <c r="J21" s="85"/>
      <c r="K21" s="152" t="s">
        <v>151</v>
      </c>
      <c r="L21" s="153"/>
      <c r="M21" s="153"/>
      <c r="N21" s="153"/>
      <c r="O21" s="153"/>
      <c r="P21" s="153"/>
      <c r="Q21" s="153"/>
      <c r="R21" s="153"/>
      <c r="S21" s="153"/>
      <c r="T21" s="154"/>
      <c r="U21" s="85"/>
      <c r="V21" s="85"/>
      <c r="W21" s="85"/>
      <c r="X21" s="87"/>
      <c r="Y21" s="186"/>
      <c r="Z21" s="187"/>
      <c r="AA21" s="176"/>
      <c r="AB21" s="177"/>
      <c r="AC21" s="177"/>
      <c r="AD21" s="177"/>
      <c r="AE21" s="180"/>
      <c r="AF21" s="88"/>
      <c r="AG21" s="88"/>
      <c r="AH21" s="88"/>
      <c r="AI21" s="88"/>
      <c r="AJ21" s="88"/>
      <c r="AK21" s="88"/>
      <c r="AL21" s="88"/>
      <c r="AM21" s="88"/>
      <c r="AN21" s="88"/>
      <c r="AO21" s="88"/>
      <c r="AP21" s="41"/>
      <c r="AQ21" s="41"/>
      <c r="AR21" s="41"/>
      <c r="AS21" s="41"/>
    </row>
    <row r="22" spans="1:45" ht="19.5" customHeight="1">
      <c r="A22" s="30"/>
      <c r="B22" s="93"/>
      <c r="C22" s="219" t="s">
        <v>147</v>
      </c>
      <c r="D22" s="202"/>
      <c r="E22" s="221"/>
      <c r="F22" s="93"/>
      <c r="G22" s="219" t="s">
        <v>146</v>
      </c>
      <c r="H22" s="202"/>
      <c r="I22" s="221"/>
      <c r="J22" s="85"/>
      <c r="K22" s="93"/>
      <c r="L22" s="219" t="s">
        <v>149</v>
      </c>
      <c r="M22" s="202"/>
      <c r="N22" s="202"/>
      <c r="O22" s="221"/>
      <c r="P22" s="93"/>
      <c r="Q22" s="219" t="s">
        <v>150</v>
      </c>
      <c r="R22" s="202"/>
      <c r="S22" s="202"/>
      <c r="T22" s="221"/>
      <c r="U22" s="85"/>
      <c r="V22" s="85"/>
      <c r="W22" s="85"/>
      <c r="X22" s="87"/>
      <c r="Y22" s="186"/>
      <c r="Z22" s="187"/>
      <c r="AA22" s="176"/>
      <c r="AB22" s="177"/>
      <c r="AC22" s="177"/>
      <c r="AD22" s="177"/>
      <c r="AE22" s="180"/>
      <c r="AF22" s="88"/>
      <c r="AG22" s="88"/>
      <c r="AH22" s="88"/>
      <c r="AI22" s="88"/>
      <c r="AJ22" s="88"/>
      <c r="AK22" s="88"/>
      <c r="AL22" s="88"/>
      <c r="AM22" s="88"/>
      <c r="AN22" s="88"/>
      <c r="AO22" s="88"/>
      <c r="AP22" s="41"/>
      <c r="AQ22" s="41"/>
      <c r="AR22" s="41"/>
      <c r="AS22" s="41"/>
    </row>
    <row r="23" spans="1:45" ht="19.5" customHeight="1">
      <c r="A23" s="30"/>
      <c r="B23" s="85"/>
      <c r="C23" s="85"/>
      <c r="D23" s="85"/>
      <c r="E23" s="85"/>
      <c r="F23" s="85"/>
      <c r="G23" s="85"/>
      <c r="H23" s="85"/>
      <c r="I23" s="85"/>
      <c r="J23" s="85"/>
      <c r="K23" s="85"/>
      <c r="L23" s="85"/>
      <c r="M23" s="85"/>
      <c r="N23" s="85"/>
      <c r="O23" s="85"/>
      <c r="P23" s="85"/>
      <c r="Q23" s="85"/>
      <c r="R23" s="85"/>
      <c r="S23" s="85"/>
      <c r="T23" s="85"/>
      <c r="U23" s="85"/>
      <c r="V23" s="85"/>
      <c r="W23" s="85"/>
      <c r="X23" s="87"/>
      <c r="Y23" s="186"/>
      <c r="Z23" s="187"/>
      <c r="AA23" s="176"/>
      <c r="AB23" s="177"/>
      <c r="AC23" s="177"/>
      <c r="AD23" s="177"/>
      <c r="AE23" s="180"/>
      <c r="AF23" s="88"/>
      <c r="AG23" s="88"/>
      <c r="AH23" s="88"/>
      <c r="AI23" s="88"/>
      <c r="AJ23" s="88"/>
      <c r="AK23" s="88"/>
      <c r="AL23" s="88"/>
      <c r="AM23" s="88"/>
      <c r="AN23" s="88"/>
      <c r="AO23" s="88"/>
      <c r="AP23" s="41"/>
      <c r="AQ23" s="41"/>
      <c r="AR23" s="41"/>
      <c r="AS23" s="41"/>
    </row>
    <row r="24" spans="1:45" ht="19.5" customHeight="1">
      <c r="A24" s="30"/>
      <c r="B24" s="152" t="s">
        <v>152</v>
      </c>
      <c r="C24" s="153"/>
      <c r="D24" s="153"/>
      <c r="E24" s="153"/>
      <c r="F24" s="153"/>
      <c r="G24" s="153"/>
      <c r="H24" s="153"/>
      <c r="I24" s="153"/>
      <c r="J24" s="153"/>
      <c r="K24" s="153"/>
      <c r="L24" s="153"/>
      <c r="M24" s="153"/>
      <c r="N24" s="153"/>
      <c r="O24" s="153"/>
      <c r="P24" s="153"/>
      <c r="Q24" s="153"/>
      <c r="R24" s="153"/>
      <c r="S24" s="153"/>
      <c r="T24" s="153"/>
      <c r="U24" s="153"/>
      <c r="V24" s="153"/>
      <c r="W24" s="154"/>
      <c r="X24" s="87"/>
      <c r="Y24" s="186"/>
      <c r="Z24" s="187"/>
      <c r="AA24" s="176"/>
      <c r="AB24" s="177"/>
      <c r="AC24" s="177"/>
      <c r="AD24" s="177"/>
      <c r="AE24" s="180"/>
      <c r="AF24" s="88"/>
      <c r="AG24" s="88"/>
      <c r="AH24" s="88"/>
      <c r="AI24" s="88"/>
      <c r="AJ24" s="88"/>
      <c r="AK24" s="88"/>
      <c r="AL24" s="88"/>
      <c r="AM24" s="88"/>
      <c r="AN24" s="88"/>
      <c r="AO24" s="88"/>
      <c r="AP24" s="41"/>
      <c r="AQ24" s="41"/>
      <c r="AR24" s="41"/>
      <c r="AS24" s="41"/>
    </row>
    <row r="25" spans="1:45" ht="19.5" customHeight="1">
      <c r="A25" s="17"/>
      <c r="B25" s="86"/>
      <c r="C25" s="219" t="s">
        <v>153</v>
      </c>
      <c r="D25" s="202"/>
      <c r="E25" s="202"/>
      <c r="F25" s="202"/>
      <c r="G25" s="202"/>
      <c r="H25" s="202"/>
      <c r="I25" s="202"/>
      <c r="J25" s="202"/>
      <c r="K25" s="202"/>
      <c r="L25" s="202"/>
      <c r="M25" s="202"/>
      <c r="N25" s="202"/>
      <c r="O25" s="202"/>
      <c r="P25" s="202"/>
      <c r="Q25" s="202"/>
      <c r="R25" s="202"/>
      <c r="S25" s="202"/>
      <c r="T25" s="202"/>
      <c r="U25" s="202"/>
      <c r="V25" s="202"/>
      <c r="W25" s="221"/>
      <c r="X25" s="35">
        <f>IF(B25="○",1,0)</f>
        <v>0</v>
      </c>
      <c r="Y25" s="186"/>
      <c r="Z25" s="187"/>
      <c r="AA25" s="176"/>
      <c r="AB25" s="177"/>
      <c r="AC25" s="177"/>
      <c r="AD25" s="177"/>
      <c r="AE25" s="180"/>
      <c r="AF25" s="40"/>
      <c r="AG25" s="40"/>
      <c r="AH25" s="40"/>
      <c r="AI25" s="40"/>
      <c r="AJ25" s="40"/>
      <c r="AK25" s="40"/>
      <c r="AL25" s="40"/>
      <c r="AM25" s="52"/>
      <c r="AN25" s="52"/>
      <c r="AO25" s="52"/>
      <c r="AP25" s="41"/>
      <c r="AQ25" s="41"/>
      <c r="AR25" s="41"/>
      <c r="AS25" s="41"/>
    </row>
    <row r="26" spans="1:45" ht="19.5" customHeight="1">
      <c r="A26" s="17"/>
      <c r="B26" s="86"/>
      <c r="C26" s="257" t="str">
        <f>IF(B6="○","―","当該施設で２年以上勤務しており、かつ、当該施設の移行日前から認可日の前日まで、勤務して１年以上、園長として従事している。")</f>
        <v>当該施設で２年以上勤務しており、かつ、当該施設の移行日前から認可日の前日まで、勤務して１年以上、園長として従事している。</v>
      </c>
      <c r="D26" s="258"/>
      <c r="E26" s="258"/>
      <c r="F26" s="258"/>
      <c r="G26" s="258"/>
      <c r="H26" s="258"/>
      <c r="I26" s="258"/>
      <c r="J26" s="258"/>
      <c r="K26" s="258"/>
      <c r="L26" s="258"/>
      <c r="M26" s="258"/>
      <c r="N26" s="258"/>
      <c r="O26" s="258"/>
      <c r="P26" s="258"/>
      <c r="Q26" s="258"/>
      <c r="R26" s="258"/>
      <c r="S26" s="258"/>
      <c r="T26" s="258"/>
      <c r="U26" s="258"/>
      <c r="V26" s="258"/>
      <c r="W26" s="259"/>
      <c r="X26" s="35">
        <f>IF(B26="○",1,0)</f>
        <v>0</v>
      </c>
      <c r="Y26" s="186"/>
      <c r="Z26" s="187"/>
      <c r="AA26" s="176"/>
      <c r="AB26" s="177"/>
      <c r="AC26" s="177"/>
      <c r="AD26" s="177"/>
      <c r="AE26" s="180"/>
      <c r="AF26" s="40"/>
      <c r="AG26" s="40"/>
      <c r="AH26" s="40"/>
      <c r="AI26" s="40"/>
      <c r="AJ26" s="40"/>
      <c r="AK26" s="40"/>
      <c r="AL26" s="40"/>
      <c r="AM26" s="52"/>
      <c r="AN26" s="52"/>
      <c r="AO26" s="52"/>
      <c r="AP26" s="41"/>
      <c r="AQ26" s="41"/>
      <c r="AR26" s="41"/>
      <c r="AS26" s="41"/>
    </row>
    <row r="27" spans="1:45" ht="9.75" customHeight="1">
      <c r="A27" s="17"/>
      <c r="B27" s="6"/>
      <c r="C27" s="6"/>
      <c r="D27" s="6"/>
      <c r="E27" s="6"/>
      <c r="F27" s="6"/>
      <c r="G27" s="6"/>
      <c r="H27" s="6"/>
      <c r="I27" s="6"/>
      <c r="J27" s="6"/>
      <c r="K27" s="6"/>
      <c r="L27" s="6"/>
      <c r="M27" s="6"/>
      <c r="N27" s="6"/>
      <c r="O27" s="6"/>
      <c r="P27" s="6"/>
      <c r="Q27" s="6"/>
      <c r="R27" s="6"/>
      <c r="S27" s="6"/>
      <c r="T27" s="5"/>
      <c r="U27" s="6"/>
      <c r="V27" s="6"/>
      <c r="W27" s="6"/>
      <c r="X27" s="13"/>
      <c r="Y27" s="188"/>
      <c r="Z27" s="189"/>
      <c r="AA27" s="181"/>
      <c r="AB27" s="182"/>
      <c r="AC27" s="182"/>
      <c r="AD27" s="182"/>
      <c r="AE27" s="183"/>
      <c r="AF27" s="40"/>
      <c r="AG27" s="40"/>
      <c r="AH27" s="40"/>
      <c r="AI27" s="40"/>
      <c r="AJ27" s="40"/>
      <c r="AK27" s="40"/>
      <c r="AL27" s="40"/>
      <c r="AM27" s="52"/>
      <c r="AN27" s="52"/>
      <c r="AO27" s="52"/>
      <c r="AP27" s="41"/>
      <c r="AQ27" s="41"/>
      <c r="AR27" s="41"/>
      <c r="AS27" s="41"/>
    </row>
    <row r="28" spans="1:45" ht="19.5" customHeight="1">
      <c r="A28" s="16" t="s">
        <v>20</v>
      </c>
      <c r="B28" s="255" t="s">
        <v>155</v>
      </c>
      <c r="C28" s="255"/>
      <c r="D28" s="255"/>
      <c r="E28" s="255"/>
      <c r="F28" s="255"/>
      <c r="G28" s="255"/>
      <c r="H28" s="255"/>
      <c r="I28" s="255"/>
      <c r="J28" s="255"/>
      <c r="K28" s="255"/>
      <c r="L28" s="255"/>
      <c r="M28" s="255"/>
      <c r="N28" s="255"/>
      <c r="O28" s="255"/>
      <c r="P28" s="255"/>
      <c r="Q28" s="255"/>
      <c r="R28" s="255"/>
      <c r="S28" s="255"/>
      <c r="T28" s="255"/>
      <c r="U28" s="255"/>
      <c r="V28" s="255"/>
      <c r="W28" s="255"/>
      <c r="X28" s="256"/>
      <c r="Y28" s="184" t="str">
        <f>IF(AND(R32&gt;=U32,U35="○"),"適","否")</f>
        <v>否</v>
      </c>
      <c r="Z28" s="185"/>
      <c r="AA28" s="190" t="s">
        <v>194</v>
      </c>
      <c r="AB28" s="178"/>
      <c r="AC28" s="178"/>
      <c r="AD28" s="178"/>
      <c r="AE28" s="179"/>
      <c r="AF28" s="40"/>
      <c r="AG28" s="41"/>
      <c r="AH28" s="40"/>
      <c r="AI28" s="40"/>
      <c r="AJ28" s="40"/>
      <c r="AK28" s="40"/>
      <c r="AL28" s="40"/>
      <c r="AM28" s="52"/>
      <c r="AN28" s="52"/>
      <c r="AO28" s="52"/>
      <c r="AP28" s="41"/>
      <c r="AQ28" s="41"/>
      <c r="AR28" s="41"/>
      <c r="AS28" s="41"/>
    </row>
    <row r="29" spans="1:45" ht="19.5" customHeight="1">
      <c r="A29" s="29"/>
      <c r="B29" s="124" t="s">
        <v>156</v>
      </c>
      <c r="C29" s="4"/>
      <c r="D29" s="4"/>
      <c r="E29" s="4"/>
      <c r="F29" s="4"/>
      <c r="G29" s="4"/>
      <c r="H29" s="4"/>
      <c r="I29" s="4"/>
      <c r="J29" s="4"/>
      <c r="K29" s="4"/>
      <c r="L29" s="4"/>
      <c r="M29" s="89"/>
      <c r="N29" s="89"/>
      <c r="O29" s="89"/>
      <c r="P29" s="89"/>
      <c r="Q29" s="89"/>
      <c r="R29" s="89"/>
      <c r="S29" s="89"/>
      <c r="T29" s="89"/>
      <c r="U29" s="89"/>
      <c r="V29" s="89"/>
      <c r="W29" s="89"/>
      <c r="X29" s="24"/>
      <c r="Y29" s="186"/>
      <c r="Z29" s="187"/>
      <c r="AA29" s="176"/>
      <c r="AB29" s="177"/>
      <c r="AC29" s="177"/>
      <c r="AD29" s="177"/>
      <c r="AE29" s="180"/>
      <c r="AF29" s="40"/>
      <c r="AG29" s="71"/>
      <c r="AH29" s="71"/>
      <c r="AI29" s="71"/>
      <c r="AJ29" s="71"/>
      <c r="AK29" s="71"/>
      <c r="AL29" s="52"/>
      <c r="AM29" s="52"/>
      <c r="AN29" s="41"/>
      <c r="AO29" s="41"/>
      <c r="AP29" s="41"/>
      <c r="AQ29" s="41"/>
      <c r="AR29" s="41"/>
      <c r="AS29" s="41"/>
    </row>
    <row r="30" spans="1:45" ht="19.5" customHeight="1">
      <c r="A30" s="17"/>
      <c r="B30" s="223"/>
      <c r="C30" s="223"/>
      <c r="D30" s="223"/>
      <c r="E30" s="223"/>
      <c r="F30" s="172" t="s">
        <v>41</v>
      </c>
      <c r="G30" s="172"/>
      <c r="H30" s="172"/>
      <c r="I30" s="172"/>
      <c r="J30" s="172"/>
      <c r="K30" s="172"/>
      <c r="L30" s="172" t="s">
        <v>42</v>
      </c>
      <c r="M30" s="172"/>
      <c r="N30" s="172"/>
      <c r="O30" s="172"/>
      <c r="P30" s="172"/>
      <c r="Q30" s="172"/>
      <c r="R30" s="223" t="s">
        <v>43</v>
      </c>
      <c r="S30" s="223"/>
      <c r="T30" s="223"/>
      <c r="U30" s="223" t="s">
        <v>44</v>
      </c>
      <c r="V30" s="223"/>
      <c r="W30" s="223"/>
      <c r="X30" s="7"/>
      <c r="Y30" s="186"/>
      <c r="Z30" s="187"/>
      <c r="AA30" s="176"/>
      <c r="AB30" s="177"/>
      <c r="AC30" s="177"/>
      <c r="AD30" s="177"/>
      <c r="AE30" s="180"/>
      <c r="AF30" s="40"/>
      <c r="AG30" s="41"/>
      <c r="AH30" s="40"/>
      <c r="AI30" s="40"/>
      <c r="AJ30" s="40"/>
      <c r="AK30" s="40"/>
      <c r="AL30" s="40"/>
      <c r="AM30" s="52"/>
      <c r="AN30" s="52"/>
      <c r="AO30" s="52"/>
      <c r="AP30" s="41"/>
      <c r="AQ30" s="41"/>
      <c r="AR30" s="41"/>
      <c r="AS30" s="41"/>
    </row>
    <row r="31" spans="1:45" ht="19.5" customHeight="1">
      <c r="A31" s="17"/>
      <c r="B31" s="224"/>
      <c r="C31" s="224"/>
      <c r="D31" s="224"/>
      <c r="E31" s="224"/>
      <c r="F31" s="172" t="s">
        <v>39</v>
      </c>
      <c r="G31" s="172"/>
      <c r="H31" s="172"/>
      <c r="I31" s="172" t="s">
        <v>40</v>
      </c>
      <c r="J31" s="172" t="s">
        <v>40</v>
      </c>
      <c r="K31" s="172"/>
      <c r="L31" s="172" t="s">
        <v>39</v>
      </c>
      <c r="M31" s="172" t="s">
        <v>39</v>
      </c>
      <c r="N31" s="172"/>
      <c r="O31" s="172" t="s">
        <v>40</v>
      </c>
      <c r="P31" s="172" t="s">
        <v>40</v>
      </c>
      <c r="Q31" s="172"/>
      <c r="R31" s="158" t="s">
        <v>18</v>
      </c>
      <c r="S31" s="159"/>
      <c r="T31" s="160"/>
      <c r="U31" s="224" t="s">
        <v>26</v>
      </c>
      <c r="V31" s="224" t="s">
        <v>40</v>
      </c>
      <c r="W31" s="224"/>
      <c r="X31" s="12"/>
      <c r="Y31" s="186"/>
      <c r="Z31" s="187"/>
      <c r="AA31" s="176"/>
      <c r="AB31" s="177"/>
      <c r="AC31" s="177"/>
      <c r="AD31" s="177"/>
      <c r="AE31" s="180"/>
      <c r="AF31" s="40"/>
      <c r="AG31" s="71"/>
      <c r="AH31" s="71"/>
      <c r="AI31" s="71"/>
      <c r="AJ31" s="71"/>
      <c r="AK31" s="40"/>
      <c r="AL31" s="40"/>
      <c r="AM31" s="52"/>
      <c r="AN31" s="52"/>
      <c r="AO31" s="52"/>
      <c r="AP31" s="41"/>
      <c r="AQ31" s="41"/>
      <c r="AR31" s="41"/>
      <c r="AS31" s="41"/>
    </row>
    <row r="32" spans="1:45" ht="19.5" customHeight="1">
      <c r="A32" s="17"/>
      <c r="B32" s="172" t="s">
        <v>45</v>
      </c>
      <c r="C32" s="172"/>
      <c r="D32" s="172"/>
      <c r="E32" s="172"/>
      <c r="F32" s="161"/>
      <c r="G32" s="162"/>
      <c r="H32" s="163"/>
      <c r="I32" s="161"/>
      <c r="J32" s="162"/>
      <c r="K32" s="163"/>
      <c r="L32" s="237"/>
      <c r="M32" s="238"/>
      <c r="N32" s="239"/>
      <c r="O32" s="237"/>
      <c r="P32" s="238"/>
      <c r="Q32" s="239"/>
      <c r="R32" s="169">
        <f>_xlfn.IFERROR(IF(I32=0,F32,F32+(ROUNDDOWN(O32/L32,0))),0)</f>
        <v>0</v>
      </c>
      <c r="S32" s="170"/>
      <c r="T32" s="171"/>
      <c r="U32" s="169">
        <f>ROUND(ROUNDDOWN(E17/3,1)+ROUNDDOWN((G17+I17)/6,1),0)+1</f>
        <v>1</v>
      </c>
      <c r="V32" s="170" t="e">
        <f>ROUND(ROUNDDOWN(#REF!/3,1)+ROUNDDOWN((#REF!+#REF!)/6,1),0)</f>
        <v>#REF!</v>
      </c>
      <c r="W32" s="171" t="e">
        <f>ROUND(ROUNDDOWN(#REF!/3,1)+ROUNDDOWN((#REF!+#REF!)/6,1),0)</f>
        <v>#REF!</v>
      </c>
      <c r="X32" s="35">
        <f>IF(R32&gt;=U32,1,0)</f>
        <v>0</v>
      </c>
      <c r="Y32" s="186"/>
      <c r="Z32" s="187"/>
      <c r="AA32" s="176"/>
      <c r="AB32" s="177"/>
      <c r="AC32" s="177"/>
      <c r="AD32" s="177"/>
      <c r="AE32" s="180"/>
      <c r="AF32" s="40"/>
      <c r="AG32" s="41"/>
      <c r="AH32" s="40"/>
      <c r="AI32" s="40"/>
      <c r="AJ32" s="40"/>
      <c r="AK32" s="40"/>
      <c r="AL32" s="40"/>
      <c r="AM32" s="52"/>
      <c r="AN32" s="52"/>
      <c r="AO32" s="52"/>
      <c r="AP32" s="41"/>
      <c r="AQ32" s="41"/>
      <c r="AR32" s="41"/>
      <c r="AS32" s="41"/>
    </row>
    <row r="33" spans="1:45" s="150" customFormat="1" ht="30" customHeight="1">
      <c r="A33" s="144"/>
      <c r="B33" s="311" t="s">
        <v>208</v>
      </c>
      <c r="C33" s="311"/>
      <c r="D33" s="311"/>
      <c r="E33" s="311"/>
      <c r="F33" s="311"/>
      <c r="G33" s="311"/>
      <c r="H33" s="311"/>
      <c r="I33" s="311"/>
      <c r="J33" s="311"/>
      <c r="K33" s="311"/>
      <c r="L33" s="311"/>
      <c r="M33" s="311"/>
      <c r="N33" s="311"/>
      <c r="O33" s="311"/>
      <c r="P33" s="311"/>
      <c r="Q33" s="311"/>
      <c r="R33" s="311"/>
      <c r="S33" s="311"/>
      <c r="T33" s="311"/>
      <c r="U33" s="311"/>
      <c r="V33" s="311"/>
      <c r="W33" s="311"/>
      <c r="X33" s="145"/>
      <c r="Y33" s="186"/>
      <c r="Z33" s="187"/>
      <c r="AA33" s="176"/>
      <c r="AB33" s="177"/>
      <c r="AC33" s="177"/>
      <c r="AD33" s="177"/>
      <c r="AE33" s="180"/>
      <c r="AF33" s="146"/>
      <c r="AG33" s="147"/>
      <c r="AH33" s="146"/>
      <c r="AI33" s="146"/>
      <c r="AJ33" s="146"/>
      <c r="AK33" s="146"/>
      <c r="AL33" s="146"/>
      <c r="AM33" s="146"/>
      <c r="AN33" s="148"/>
      <c r="AO33" s="148"/>
      <c r="AP33" s="149"/>
      <c r="AQ33" s="149"/>
      <c r="AR33" s="149"/>
      <c r="AS33" s="149"/>
    </row>
    <row r="34" spans="1:45" s="34" customFormat="1" ht="19.5" customHeight="1">
      <c r="A34" s="151"/>
      <c r="B34" s="312" t="s">
        <v>209</v>
      </c>
      <c r="C34" s="313"/>
      <c r="D34" s="313"/>
      <c r="E34" s="313"/>
      <c r="F34" s="313"/>
      <c r="G34" s="313"/>
      <c r="H34" s="313"/>
      <c r="I34" s="313"/>
      <c r="J34" s="313"/>
      <c r="K34" s="313"/>
      <c r="L34" s="313"/>
      <c r="M34" s="313"/>
      <c r="N34" s="313"/>
      <c r="O34" s="313"/>
      <c r="P34" s="313"/>
      <c r="Q34" s="314"/>
      <c r="R34" s="152" t="s">
        <v>44</v>
      </c>
      <c r="S34" s="153"/>
      <c r="T34" s="154"/>
      <c r="U34" s="152" t="s">
        <v>210</v>
      </c>
      <c r="V34" s="153"/>
      <c r="W34" s="154"/>
      <c r="X34" s="143"/>
      <c r="Y34" s="186"/>
      <c r="Z34" s="187"/>
      <c r="AA34" s="176"/>
      <c r="AB34" s="177"/>
      <c r="AC34" s="177"/>
      <c r="AD34" s="177"/>
      <c r="AE34" s="180"/>
      <c r="AF34" s="140"/>
      <c r="AG34" s="41"/>
      <c r="AH34" s="140"/>
      <c r="AI34" s="140"/>
      <c r="AJ34" s="140"/>
      <c r="AK34" s="140"/>
      <c r="AL34" s="140"/>
      <c r="AM34" s="140"/>
      <c r="AN34" s="42"/>
      <c r="AO34" s="42"/>
      <c r="AP34" s="72"/>
      <c r="AQ34" s="72"/>
      <c r="AR34" s="72"/>
      <c r="AS34" s="72"/>
    </row>
    <row r="35" spans="1:45" s="34" customFormat="1" ht="19.5" customHeight="1">
      <c r="A35" s="142"/>
      <c r="B35" s="315"/>
      <c r="C35" s="316"/>
      <c r="D35" s="316"/>
      <c r="E35" s="316"/>
      <c r="F35" s="316"/>
      <c r="G35" s="316"/>
      <c r="H35" s="316"/>
      <c r="I35" s="316"/>
      <c r="J35" s="316"/>
      <c r="K35" s="316"/>
      <c r="L35" s="316"/>
      <c r="M35" s="316"/>
      <c r="N35" s="316"/>
      <c r="O35" s="316"/>
      <c r="P35" s="316"/>
      <c r="Q35" s="317"/>
      <c r="R35" s="310">
        <v>2</v>
      </c>
      <c r="S35" s="310"/>
      <c r="T35" s="310"/>
      <c r="U35" s="246"/>
      <c r="V35" s="247"/>
      <c r="W35" s="275"/>
      <c r="X35" s="143"/>
      <c r="Y35" s="186"/>
      <c r="Z35" s="187"/>
      <c r="AA35" s="176"/>
      <c r="AB35" s="177"/>
      <c r="AC35" s="177"/>
      <c r="AD35" s="177"/>
      <c r="AE35" s="180"/>
      <c r="AF35" s="140"/>
      <c r="AG35" s="41"/>
      <c r="AH35" s="140"/>
      <c r="AI35" s="140"/>
      <c r="AJ35" s="140"/>
      <c r="AK35" s="140"/>
      <c r="AL35" s="140"/>
      <c r="AM35" s="140"/>
      <c r="AN35" s="42"/>
      <c r="AO35" s="42"/>
      <c r="AP35" s="72"/>
      <c r="AQ35" s="72"/>
      <c r="AR35" s="72"/>
      <c r="AS35" s="72"/>
    </row>
    <row r="36" spans="1:45" s="34" customFormat="1" ht="30" customHeight="1">
      <c r="A36" s="36"/>
      <c r="B36" s="318" t="s">
        <v>211</v>
      </c>
      <c r="C36" s="319"/>
      <c r="D36" s="319"/>
      <c r="E36" s="319"/>
      <c r="F36" s="319"/>
      <c r="G36" s="319"/>
      <c r="H36" s="319"/>
      <c r="I36" s="319"/>
      <c r="J36" s="319"/>
      <c r="K36" s="319"/>
      <c r="L36" s="319"/>
      <c r="M36" s="319"/>
      <c r="N36" s="319"/>
      <c r="O36" s="319"/>
      <c r="P36" s="319"/>
      <c r="Q36" s="319"/>
      <c r="R36" s="319"/>
      <c r="S36" s="319"/>
      <c r="T36" s="319"/>
      <c r="U36" s="319"/>
      <c r="V36" s="319"/>
      <c r="W36" s="319"/>
      <c r="X36" s="37"/>
      <c r="Y36" s="188"/>
      <c r="Z36" s="189"/>
      <c r="AA36" s="181"/>
      <c r="AB36" s="182"/>
      <c r="AC36" s="182"/>
      <c r="AD36" s="182"/>
      <c r="AE36" s="183"/>
      <c r="AF36" s="140"/>
      <c r="AG36" s="41"/>
      <c r="AH36" s="140"/>
      <c r="AI36" s="140"/>
      <c r="AJ36" s="140"/>
      <c r="AK36" s="140"/>
      <c r="AL36" s="140"/>
      <c r="AM36" s="140"/>
      <c r="AN36" s="42"/>
      <c r="AO36" s="42"/>
      <c r="AP36" s="72"/>
      <c r="AQ36" s="72"/>
      <c r="AR36" s="72"/>
      <c r="AS36" s="72"/>
    </row>
    <row r="37" spans="1:45" ht="19.5" customHeight="1">
      <c r="A37" s="22" t="s">
        <v>21</v>
      </c>
      <c r="B37" s="136" t="s">
        <v>48</v>
      </c>
      <c r="C37" s="136"/>
      <c r="D37" s="134"/>
      <c r="E37" s="134"/>
      <c r="F37" s="134"/>
      <c r="G37" s="134"/>
      <c r="H37" s="134"/>
      <c r="I37" s="134"/>
      <c r="J37" s="134"/>
      <c r="K37" s="134"/>
      <c r="L37" s="134"/>
      <c r="M37" s="134"/>
      <c r="N37" s="134"/>
      <c r="O37" s="134"/>
      <c r="P37" s="134"/>
      <c r="Q37" s="134"/>
      <c r="R37" s="134"/>
      <c r="S37" s="134"/>
      <c r="T37" s="136"/>
      <c r="U37" s="134"/>
      <c r="V37" s="134"/>
      <c r="W37" s="134"/>
      <c r="X37" s="138"/>
      <c r="Y37" s="184" t="str">
        <f>IF(AND(O40+R40&gt;=U40,O41+R41&gt;=U41),"適","否")</f>
        <v>適</v>
      </c>
      <c r="Z37" s="185"/>
      <c r="AA37" s="190" t="s">
        <v>157</v>
      </c>
      <c r="AB37" s="178"/>
      <c r="AC37" s="178"/>
      <c r="AD37" s="178"/>
      <c r="AE37" s="179"/>
      <c r="AF37" s="40"/>
      <c r="AG37" s="41"/>
      <c r="AH37" s="40"/>
      <c r="AI37" s="40"/>
      <c r="AJ37" s="40"/>
      <c r="AK37" s="40"/>
      <c r="AL37" s="42"/>
      <c r="AM37" s="42"/>
      <c r="AN37" s="52"/>
      <c r="AO37" s="52"/>
      <c r="AP37" s="41"/>
      <c r="AQ37" s="41"/>
      <c r="AR37" s="41"/>
      <c r="AS37" s="41"/>
    </row>
    <row r="38" spans="1:45" ht="19.5" customHeight="1">
      <c r="A38" s="106"/>
      <c r="B38" s="152" t="s">
        <v>202</v>
      </c>
      <c r="C38" s="153"/>
      <c r="D38" s="153"/>
      <c r="E38" s="153"/>
      <c r="F38" s="153"/>
      <c r="G38" s="153"/>
      <c r="H38" s="153"/>
      <c r="I38" s="153"/>
      <c r="J38" s="154"/>
      <c r="K38" s="121"/>
      <c r="L38" s="155"/>
      <c r="M38" s="156"/>
      <c r="N38" s="157"/>
      <c r="O38" s="152" t="s">
        <v>41</v>
      </c>
      <c r="P38" s="153"/>
      <c r="Q38" s="153"/>
      <c r="R38" s="153"/>
      <c r="S38" s="153"/>
      <c r="T38" s="154"/>
      <c r="U38" s="155" t="s">
        <v>44</v>
      </c>
      <c r="V38" s="156"/>
      <c r="W38" s="157"/>
      <c r="X38" s="141"/>
      <c r="Y38" s="186"/>
      <c r="Z38" s="187"/>
      <c r="AA38" s="176"/>
      <c r="AB38" s="177"/>
      <c r="AC38" s="177"/>
      <c r="AD38" s="177"/>
      <c r="AE38" s="180"/>
      <c r="AF38" s="107"/>
      <c r="AG38" s="41"/>
      <c r="AH38" s="107"/>
      <c r="AI38" s="107"/>
      <c r="AJ38" s="107"/>
      <c r="AK38" s="107"/>
      <c r="AL38" s="42"/>
      <c r="AM38" s="42"/>
      <c r="AN38" s="107"/>
      <c r="AO38" s="107"/>
      <c r="AP38" s="41"/>
      <c r="AQ38" s="41"/>
      <c r="AR38" s="41"/>
      <c r="AS38" s="41"/>
    </row>
    <row r="39" spans="1:45" ht="19.5" customHeight="1">
      <c r="A39" s="106"/>
      <c r="B39" s="139"/>
      <c r="C39" s="173" t="s">
        <v>200</v>
      </c>
      <c r="D39" s="174"/>
      <c r="E39" s="174"/>
      <c r="F39" s="174"/>
      <c r="G39" s="174"/>
      <c r="H39" s="174"/>
      <c r="I39" s="174"/>
      <c r="J39" s="174"/>
      <c r="K39" s="121"/>
      <c r="L39" s="158"/>
      <c r="M39" s="159"/>
      <c r="N39" s="160"/>
      <c r="O39" s="152" t="s">
        <v>39</v>
      </c>
      <c r="P39" s="153"/>
      <c r="Q39" s="154"/>
      <c r="R39" s="152" t="s">
        <v>40</v>
      </c>
      <c r="S39" s="153"/>
      <c r="T39" s="154"/>
      <c r="U39" s="158"/>
      <c r="V39" s="159"/>
      <c r="W39" s="160"/>
      <c r="X39" s="141"/>
      <c r="Y39" s="186"/>
      <c r="Z39" s="187"/>
      <c r="AA39" s="176"/>
      <c r="AB39" s="177"/>
      <c r="AC39" s="177"/>
      <c r="AD39" s="177"/>
      <c r="AE39" s="180"/>
      <c r="AF39" s="42"/>
      <c r="AG39" s="120"/>
      <c r="AH39" s="71"/>
      <c r="AI39" s="120"/>
      <c r="AJ39" s="71"/>
      <c r="AK39" s="42"/>
      <c r="AL39" s="40"/>
      <c r="AM39" s="52"/>
      <c r="AN39" s="52"/>
      <c r="AO39" s="52"/>
      <c r="AP39" s="41"/>
      <c r="AQ39" s="41"/>
      <c r="AR39" s="41"/>
      <c r="AS39" s="41"/>
    </row>
    <row r="40" spans="1:45" ht="19.5" customHeight="1">
      <c r="A40" s="106"/>
      <c r="B40" s="119"/>
      <c r="C40" s="173" t="s">
        <v>198</v>
      </c>
      <c r="D40" s="174"/>
      <c r="E40" s="174"/>
      <c r="F40" s="174"/>
      <c r="G40" s="174"/>
      <c r="H40" s="174"/>
      <c r="I40" s="174"/>
      <c r="J40" s="174"/>
      <c r="K40" s="121"/>
      <c r="L40" s="152" t="s">
        <v>49</v>
      </c>
      <c r="M40" s="153"/>
      <c r="N40" s="154"/>
      <c r="O40" s="161"/>
      <c r="P40" s="162"/>
      <c r="Q40" s="163"/>
      <c r="R40" s="161"/>
      <c r="S40" s="162"/>
      <c r="T40" s="163"/>
      <c r="U40" s="169">
        <f>IF(B39="○",1,0)</f>
        <v>0</v>
      </c>
      <c r="V40" s="170"/>
      <c r="W40" s="171"/>
      <c r="X40" s="141"/>
      <c r="Y40" s="186"/>
      <c r="Z40" s="187"/>
      <c r="AA40" s="176"/>
      <c r="AB40" s="177"/>
      <c r="AC40" s="177"/>
      <c r="AD40" s="177"/>
      <c r="AE40" s="180"/>
      <c r="AF40" s="42"/>
      <c r="AG40" s="120"/>
      <c r="AH40" s="71"/>
      <c r="AI40" s="120"/>
      <c r="AJ40" s="71"/>
      <c r="AK40" s="42"/>
      <c r="AL40" s="107"/>
      <c r="AM40" s="107"/>
      <c r="AN40" s="107"/>
      <c r="AO40" s="107"/>
      <c r="AP40" s="41"/>
      <c r="AQ40" s="41"/>
      <c r="AR40" s="41"/>
      <c r="AS40" s="41"/>
    </row>
    <row r="41" spans="1:45" ht="19.5" customHeight="1">
      <c r="A41" s="106"/>
      <c r="B41" s="139"/>
      <c r="C41" s="173" t="s">
        <v>199</v>
      </c>
      <c r="D41" s="174"/>
      <c r="E41" s="174"/>
      <c r="F41" s="174"/>
      <c r="G41" s="174"/>
      <c r="H41" s="174"/>
      <c r="I41" s="174"/>
      <c r="J41" s="174"/>
      <c r="K41" s="122"/>
      <c r="L41" s="248" t="s">
        <v>201</v>
      </c>
      <c r="M41" s="249"/>
      <c r="N41" s="250"/>
      <c r="O41" s="161"/>
      <c r="P41" s="162"/>
      <c r="Q41" s="163"/>
      <c r="R41" s="161"/>
      <c r="S41" s="162"/>
      <c r="T41" s="163"/>
      <c r="U41" s="169">
        <f>IF(B40="○",1,0)</f>
        <v>0</v>
      </c>
      <c r="V41" s="170"/>
      <c r="W41" s="171"/>
      <c r="X41" s="141"/>
      <c r="Y41" s="186"/>
      <c r="Z41" s="187"/>
      <c r="AA41" s="176"/>
      <c r="AB41" s="177"/>
      <c r="AC41" s="177"/>
      <c r="AD41" s="177"/>
      <c r="AE41" s="180"/>
      <c r="AF41" s="42"/>
      <c r="AG41" s="120"/>
      <c r="AH41" s="71"/>
      <c r="AI41" s="120"/>
      <c r="AJ41" s="71"/>
      <c r="AK41" s="42"/>
      <c r="AL41" s="107"/>
      <c r="AM41" s="107"/>
      <c r="AN41" s="107"/>
      <c r="AO41" s="107"/>
      <c r="AP41" s="41"/>
      <c r="AQ41" s="41"/>
      <c r="AR41" s="41"/>
      <c r="AS41" s="41"/>
    </row>
    <row r="42" spans="1:45" ht="9.75" customHeight="1">
      <c r="A42" s="97"/>
      <c r="B42" s="135"/>
      <c r="C42" s="135"/>
      <c r="D42" s="135"/>
      <c r="E42" s="135"/>
      <c r="F42" s="135"/>
      <c r="G42" s="135"/>
      <c r="H42" s="135"/>
      <c r="I42" s="135"/>
      <c r="J42" s="135"/>
      <c r="K42" s="135"/>
      <c r="L42" s="135"/>
      <c r="M42" s="135"/>
      <c r="N42" s="135"/>
      <c r="O42" s="135"/>
      <c r="P42" s="135"/>
      <c r="Q42" s="135"/>
      <c r="R42" s="135"/>
      <c r="S42" s="135"/>
      <c r="T42" s="137"/>
      <c r="U42" s="135"/>
      <c r="V42" s="135"/>
      <c r="W42" s="135"/>
      <c r="X42" s="14"/>
      <c r="Y42" s="188"/>
      <c r="Z42" s="189"/>
      <c r="AA42" s="181"/>
      <c r="AB42" s="182"/>
      <c r="AC42" s="182"/>
      <c r="AD42" s="182"/>
      <c r="AE42" s="183"/>
      <c r="AF42" s="40"/>
      <c r="AG42" s="40"/>
      <c r="AH42" s="40"/>
      <c r="AI42" s="40"/>
      <c r="AJ42" s="40"/>
      <c r="AK42" s="40"/>
      <c r="AL42" s="40"/>
      <c r="AM42" s="52"/>
      <c r="AN42" s="52"/>
      <c r="AO42" s="52"/>
      <c r="AP42" s="41"/>
      <c r="AQ42" s="41"/>
      <c r="AR42" s="41"/>
      <c r="AS42" s="41"/>
    </row>
    <row r="43" spans="1:45" ht="19.5" customHeight="1">
      <c r="A43" s="22" t="s">
        <v>22</v>
      </c>
      <c r="B43" s="28" t="s">
        <v>50</v>
      </c>
      <c r="C43" s="23"/>
      <c r="D43" s="23"/>
      <c r="E43" s="23"/>
      <c r="F43" s="23"/>
      <c r="G43" s="23"/>
      <c r="H43" s="23"/>
      <c r="I43" s="23"/>
      <c r="J43" s="23"/>
      <c r="K43" s="23"/>
      <c r="L43" s="23"/>
      <c r="M43" s="23"/>
      <c r="N43" s="23"/>
      <c r="O43" s="23"/>
      <c r="P43" s="23"/>
      <c r="Q43" s="23"/>
      <c r="R43" s="23"/>
      <c r="S43" s="23"/>
      <c r="T43" s="28"/>
      <c r="U43" s="23"/>
      <c r="V43" s="23"/>
      <c r="W43" s="23"/>
      <c r="X43" s="18"/>
      <c r="Y43" s="184" t="str">
        <f>IF(AND(B45="○",I45="○"),"適","否")</f>
        <v>否</v>
      </c>
      <c r="Z43" s="185"/>
      <c r="AA43" s="190" t="s">
        <v>195</v>
      </c>
      <c r="AB43" s="178"/>
      <c r="AC43" s="178"/>
      <c r="AD43" s="178"/>
      <c r="AE43" s="179"/>
      <c r="AF43" s="40"/>
      <c r="AG43" s="40"/>
      <c r="AH43" s="40"/>
      <c r="AI43" s="40"/>
      <c r="AJ43" s="40"/>
      <c r="AK43" s="40"/>
      <c r="AL43" s="40"/>
      <c r="AM43" s="52"/>
      <c r="AN43" s="52"/>
      <c r="AO43" s="52"/>
      <c r="AP43" s="41"/>
      <c r="AQ43" s="41"/>
      <c r="AR43" s="41"/>
      <c r="AS43" s="41"/>
    </row>
    <row r="44" spans="1:45" ht="19.5" customHeight="1">
      <c r="A44" s="29"/>
      <c r="B44" s="152" t="s">
        <v>53</v>
      </c>
      <c r="C44" s="153"/>
      <c r="D44" s="153"/>
      <c r="E44" s="153"/>
      <c r="F44" s="153"/>
      <c r="G44" s="153"/>
      <c r="H44" s="153"/>
      <c r="I44" s="153"/>
      <c r="J44" s="153"/>
      <c r="K44" s="153"/>
      <c r="L44" s="153"/>
      <c r="M44" s="153"/>
      <c r="N44" s="153"/>
      <c r="O44" s="153"/>
      <c r="P44" s="8"/>
      <c r="Q44" s="9"/>
      <c r="R44" s="9"/>
      <c r="S44" s="9"/>
      <c r="T44" s="9"/>
      <c r="U44" s="9"/>
      <c r="V44" s="9"/>
      <c r="W44" s="6"/>
      <c r="X44" s="25"/>
      <c r="Y44" s="186"/>
      <c r="Z44" s="187"/>
      <c r="AA44" s="176"/>
      <c r="AB44" s="177"/>
      <c r="AC44" s="177"/>
      <c r="AD44" s="177"/>
      <c r="AE44" s="180"/>
      <c r="AF44" s="40"/>
      <c r="AG44" s="40"/>
      <c r="AH44" s="40"/>
      <c r="AI44" s="40"/>
      <c r="AJ44" s="40"/>
      <c r="AK44" s="40"/>
      <c r="AL44" s="40"/>
      <c r="AM44" s="52"/>
      <c r="AN44" s="52"/>
      <c r="AO44" s="52"/>
      <c r="AP44" s="41"/>
      <c r="AQ44" s="41"/>
      <c r="AR44" s="41"/>
      <c r="AS44" s="41"/>
    </row>
    <row r="45" spans="1:45" ht="19.5" customHeight="1">
      <c r="A45" s="29"/>
      <c r="B45" s="55"/>
      <c r="C45" s="219" t="s">
        <v>51</v>
      </c>
      <c r="D45" s="202"/>
      <c r="E45" s="202"/>
      <c r="F45" s="202"/>
      <c r="G45" s="202"/>
      <c r="H45" s="221"/>
      <c r="I45" s="55"/>
      <c r="J45" s="168" t="s">
        <v>52</v>
      </c>
      <c r="K45" s="168"/>
      <c r="L45" s="168"/>
      <c r="M45" s="168"/>
      <c r="N45" s="168"/>
      <c r="O45" s="219"/>
      <c r="P45" s="125"/>
      <c r="Q45" s="9"/>
      <c r="R45" s="9"/>
      <c r="S45" s="9"/>
      <c r="T45" s="9"/>
      <c r="U45" s="9"/>
      <c r="V45" s="9"/>
      <c r="W45" s="85"/>
      <c r="X45" s="25"/>
      <c r="Y45" s="186"/>
      <c r="Z45" s="187"/>
      <c r="AA45" s="176"/>
      <c r="AB45" s="177"/>
      <c r="AC45" s="177"/>
      <c r="AD45" s="177"/>
      <c r="AE45" s="180"/>
      <c r="AF45" s="40"/>
      <c r="AG45" s="40"/>
      <c r="AH45" s="40"/>
      <c r="AI45" s="40"/>
      <c r="AJ45" s="40"/>
      <c r="AK45" s="40"/>
      <c r="AL45" s="40"/>
      <c r="AM45" s="52"/>
      <c r="AN45" s="52"/>
      <c r="AO45" s="52"/>
      <c r="AP45" s="41"/>
      <c r="AQ45" s="41"/>
      <c r="AR45" s="41"/>
      <c r="AS45" s="41"/>
    </row>
    <row r="46" spans="1:45" ht="12">
      <c r="A46" s="26"/>
      <c r="B46" s="27"/>
      <c r="C46" s="27"/>
      <c r="D46" s="27"/>
      <c r="E46" s="27"/>
      <c r="F46" s="27"/>
      <c r="G46" s="27"/>
      <c r="H46" s="27"/>
      <c r="I46" s="27"/>
      <c r="J46" s="27"/>
      <c r="K46" s="27"/>
      <c r="L46" s="27"/>
      <c r="M46" s="27"/>
      <c r="N46" s="27"/>
      <c r="O46" s="27"/>
      <c r="P46" s="27"/>
      <c r="Q46" s="27"/>
      <c r="R46" s="27"/>
      <c r="S46" s="27"/>
      <c r="T46" s="27"/>
      <c r="U46" s="27"/>
      <c r="V46" s="27"/>
      <c r="W46" s="27"/>
      <c r="X46" s="14"/>
      <c r="Y46" s="188"/>
      <c r="Z46" s="189"/>
      <c r="AA46" s="181"/>
      <c r="AB46" s="182"/>
      <c r="AC46" s="182"/>
      <c r="AD46" s="182"/>
      <c r="AE46" s="183"/>
      <c r="AF46" s="40"/>
      <c r="AG46" s="40"/>
      <c r="AH46" s="40"/>
      <c r="AI46" s="40"/>
      <c r="AJ46" s="40"/>
      <c r="AK46" s="40"/>
      <c r="AL46" s="40"/>
      <c r="AM46" s="52"/>
      <c r="AN46" s="52"/>
      <c r="AO46" s="52"/>
      <c r="AP46" s="41"/>
      <c r="AQ46" s="41"/>
      <c r="AR46" s="41"/>
      <c r="AS46" s="41"/>
    </row>
    <row r="47" spans="1:45" ht="19.5" customHeight="1">
      <c r="A47" s="21" t="s">
        <v>57</v>
      </c>
      <c r="B47" s="217" t="s">
        <v>175</v>
      </c>
      <c r="C47" s="217"/>
      <c r="D47" s="217"/>
      <c r="E47" s="217"/>
      <c r="F47" s="217"/>
      <c r="G47" s="217"/>
      <c r="H47" s="217"/>
      <c r="I47" s="217"/>
      <c r="J47" s="217"/>
      <c r="K47" s="217"/>
      <c r="L47" s="217"/>
      <c r="M47" s="217"/>
      <c r="N47" s="217"/>
      <c r="O47" s="217"/>
      <c r="P47" s="217"/>
      <c r="Q47" s="217"/>
      <c r="R47" s="217"/>
      <c r="S47" s="217"/>
      <c r="T47" s="217"/>
      <c r="U47" s="217"/>
      <c r="V47" s="217"/>
      <c r="W47" s="217"/>
      <c r="X47" s="218"/>
      <c r="Y47" s="152" t="s">
        <v>29</v>
      </c>
      <c r="Z47" s="154"/>
      <c r="AA47" s="152" t="s">
        <v>34</v>
      </c>
      <c r="AB47" s="153"/>
      <c r="AC47" s="153"/>
      <c r="AD47" s="153"/>
      <c r="AE47" s="154"/>
      <c r="AF47" s="92"/>
      <c r="AG47" s="92"/>
      <c r="AH47" s="92"/>
      <c r="AI47" s="92"/>
      <c r="AJ47" s="92"/>
      <c r="AK47" s="92"/>
      <c r="AL47" s="92"/>
      <c r="AM47" s="92"/>
      <c r="AN47" s="92"/>
      <c r="AO47" s="92"/>
      <c r="AP47" s="41"/>
      <c r="AQ47" s="41"/>
      <c r="AR47" s="41"/>
      <c r="AS47" s="41"/>
    </row>
    <row r="48" spans="1:45" ht="19.5" customHeight="1">
      <c r="A48" s="22"/>
      <c r="B48" s="104"/>
      <c r="C48" s="104"/>
      <c r="D48" s="104"/>
      <c r="E48" s="104"/>
      <c r="F48" s="104"/>
      <c r="G48" s="104"/>
      <c r="H48" s="104"/>
      <c r="I48" s="104"/>
      <c r="J48" s="104"/>
      <c r="K48" s="104"/>
      <c r="L48" s="104"/>
      <c r="M48" s="104"/>
      <c r="N48" s="104"/>
      <c r="O48" s="104"/>
      <c r="P48" s="104"/>
      <c r="Q48" s="104"/>
      <c r="R48" s="104"/>
      <c r="S48" s="104"/>
      <c r="T48" s="104"/>
      <c r="U48" s="104"/>
      <c r="V48" s="104"/>
      <c r="W48" s="104"/>
      <c r="X48" s="91"/>
      <c r="Y48" s="184" t="str">
        <f>IF(X50+X51+X52=3,"適","否")</f>
        <v>否</v>
      </c>
      <c r="Z48" s="185"/>
      <c r="AA48" s="190" t="s">
        <v>196</v>
      </c>
      <c r="AB48" s="178"/>
      <c r="AC48" s="178"/>
      <c r="AD48" s="178"/>
      <c r="AE48" s="179"/>
      <c r="AF48" s="92"/>
      <c r="AG48" s="92"/>
      <c r="AH48" s="92"/>
      <c r="AI48" s="92"/>
      <c r="AJ48" s="92"/>
      <c r="AK48" s="92"/>
      <c r="AL48" s="92"/>
      <c r="AM48" s="92"/>
      <c r="AN48" s="92"/>
      <c r="AO48" s="92"/>
      <c r="AP48" s="41"/>
      <c r="AQ48" s="41"/>
      <c r="AR48" s="41"/>
      <c r="AS48" s="41"/>
    </row>
    <row r="49" spans="1:45" ht="19.5" customHeight="1">
      <c r="A49" s="103"/>
      <c r="B49" s="152" t="s">
        <v>177</v>
      </c>
      <c r="C49" s="153"/>
      <c r="D49" s="153"/>
      <c r="E49" s="153"/>
      <c r="F49" s="153"/>
      <c r="G49" s="152" t="s">
        <v>176</v>
      </c>
      <c r="H49" s="153"/>
      <c r="I49" s="153"/>
      <c r="J49" s="153"/>
      <c r="K49" s="153"/>
      <c r="L49" s="153"/>
      <c r="M49" s="153"/>
      <c r="N49" s="154"/>
      <c r="O49" s="152" t="s">
        <v>181</v>
      </c>
      <c r="P49" s="153"/>
      <c r="Q49" s="153"/>
      <c r="R49" s="153"/>
      <c r="S49" s="8"/>
      <c r="T49" s="9"/>
      <c r="U49" s="9"/>
      <c r="V49" s="9"/>
      <c r="W49" s="9"/>
      <c r="X49" s="94"/>
      <c r="Y49" s="186"/>
      <c r="Z49" s="187"/>
      <c r="AA49" s="176"/>
      <c r="AB49" s="177"/>
      <c r="AC49" s="177"/>
      <c r="AD49" s="177"/>
      <c r="AE49" s="180"/>
      <c r="AF49" s="92"/>
      <c r="AG49" s="92"/>
      <c r="AH49" s="92"/>
      <c r="AI49" s="92"/>
      <c r="AJ49" s="92"/>
      <c r="AK49" s="92"/>
      <c r="AL49" s="92"/>
      <c r="AM49" s="92"/>
      <c r="AN49" s="92"/>
      <c r="AO49" s="92"/>
      <c r="AP49" s="41"/>
      <c r="AQ49" s="41"/>
      <c r="AR49" s="41"/>
      <c r="AS49" s="41"/>
    </row>
    <row r="50" spans="1:45" ht="19.5" customHeight="1">
      <c r="A50" s="103"/>
      <c r="B50" s="152" t="s">
        <v>178</v>
      </c>
      <c r="C50" s="153"/>
      <c r="D50" s="153"/>
      <c r="E50" s="153"/>
      <c r="F50" s="153"/>
      <c r="G50" s="115"/>
      <c r="H50" s="219" t="s">
        <v>147</v>
      </c>
      <c r="I50" s="202"/>
      <c r="J50" s="221"/>
      <c r="K50" s="93"/>
      <c r="L50" s="219" t="s">
        <v>146</v>
      </c>
      <c r="M50" s="202"/>
      <c r="N50" s="221"/>
      <c r="O50" s="246"/>
      <c r="P50" s="247"/>
      <c r="Q50" s="247"/>
      <c r="R50" s="247"/>
      <c r="S50" s="97"/>
      <c r="T50" s="98"/>
      <c r="U50" s="98"/>
      <c r="V50" s="98"/>
      <c r="W50" s="102"/>
      <c r="X50" s="116">
        <f>IF(OR(G50="○",AND(K50="○",O50="○")),1,0)</f>
        <v>0</v>
      </c>
      <c r="Y50" s="186"/>
      <c r="Z50" s="187"/>
      <c r="AA50" s="176"/>
      <c r="AB50" s="177"/>
      <c r="AC50" s="177"/>
      <c r="AD50" s="177"/>
      <c r="AE50" s="180"/>
      <c r="AF50" s="92"/>
      <c r="AG50" s="92"/>
      <c r="AH50" s="92"/>
      <c r="AI50" s="92"/>
      <c r="AJ50" s="92"/>
      <c r="AK50" s="92"/>
      <c r="AL50" s="92"/>
      <c r="AM50" s="92"/>
      <c r="AN50" s="92"/>
      <c r="AO50" s="92"/>
      <c r="AP50" s="41"/>
      <c r="AQ50" s="41"/>
      <c r="AR50" s="41"/>
      <c r="AS50" s="41"/>
    </row>
    <row r="51" spans="1:45" ht="19.5" customHeight="1">
      <c r="A51" s="103"/>
      <c r="B51" s="152" t="s">
        <v>179</v>
      </c>
      <c r="C51" s="153"/>
      <c r="D51" s="153"/>
      <c r="E51" s="153"/>
      <c r="F51" s="153"/>
      <c r="G51" s="115"/>
      <c r="H51" s="219" t="s">
        <v>147</v>
      </c>
      <c r="I51" s="202"/>
      <c r="J51" s="221"/>
      <c r="K51" s="93"/>
      <c r="L51" s="219" t="s">
        <v>146</v>
      </c>
      <c r="M51" s="202"/>
      <c r="N51" s="221"/>
      <c r="O51" s="251"/>
      <c r="P51" s="252"/>
      <c r="Q51" s="252"/>
      <c r="R51" s="253"/>
      <c r="S51" s="152" t="s">
        <v>182</v>
      </c>
      <c r="T51" s="153"/>
      <c r="U51" s="153"/>
      <c r="V51" s="153"/>
      <c r="W51" s="8"/>
      <c r="X51" s="116">
        <f>IF(G51="○",1,0)</f>
        <v>0</v>
      </c>
      <c r="Y51" s="186"/>
      <c r="Z51" s="187"/>
      <c r="AA51" s="176"/>
      <c r="AB51" s="177"/>
      <c r="AC51" s="177"/>
      <c r="AD51" s="177"/>
      <c r="AE51" s="180"/>
      <c r="AF51" s="92"/>
      <c r="AG51" s="92"/>
      <c r="AH51" s="92"/>
      <c r="AI51" s="92"/>
      <c r="AJ51" s="92"/>
      <c r="AK51" s="92"/>
      <c r="AL51" s="92"/>
      <c r="AM51" s="92"/>
      <c r="AN51" s="92"/>
      <c r="AO51" s="92"/>
      <c r="AP51" s="41"/>
      <c r="AQ51" s="41"/>
      <c r="AR51" s="41"/>
      <c r="AS51" s="41"/>
    </row>
    <row r="52" spans="1:45" ht="19.5" customHeight="1">
      <c r="A52" s="103"/>
      <c r="B52" s="152" t="s">
        <v>180</v>
      </c>
      <c r="C52" s="153"/>
      <c r="D52" s="153"/>
      <c r="E52" s="153"/>
      <c r="F52" s="153"/>
      <c r="G52" s="115"/>
      <c r="H52" s="219" t="s">
        <v>147</v>
      </c>
      <c r="I52" s="202"/>
      <c r="J52" s="221"/>
      <c r="K52" s="93"/>
      <c r="L52" s="219" t="s">
        <v>146</v>
      </c>
      <c r="M52" s="202"/>
      <c r="N52" s="221"/>
      <c r="O52" s="246"/>
      <c r="P52" s="247"/>
      <c r="Q52" s="247"/>
      <c r="R52" s="275"/>
      <c r="S52" s="161"/>
      <c r="T52" s="162"/>
      <c r="U52" s="162"/>
      <c r="V52" s="162"/>
      <c r="W52" s="126"/>
      <c r="X52" s="116">
        <f>IF(OR(AND(G52="○",S52&gt;=I17),AND(K52="○",O52="○")),1,0)</f>
        <v>0</v>
      </c>
      <c r="Y52" s="186"/>
      <c r="Z52" s="187"/>
      <c r="AA52" s="176"/>
      <c r="AB52" s="177"/>
      <c r="AC52" s="177"/>
      <c r="AD52" s="177"/>
      <c r="AE52" s="180"/>
      <c r="AF52" s="92"/>
      <c r="AG52" s="92"/>
      <c r="AH52" s="92"/>
      <c r="AI52" s="92"/>
      <c r="AJ52" s="92"/>
      <c r="AK52" s="92"/>
      <c r="AL52" s="92"/>
      <c r="AM52" s="92"/>
      <c r="AN52" s="92"/>
      <c r="AO52" s="92"/>
      <c r="AP52" s="41"/>
      <c r="AQ52" s="41"/>
      <c r="AR52" s="41"/>
      <c r="AS52" s="41"/>
    </row>
    <row r="53" spans="1:45" ht="12" customHeight="1">
      <c r="A53" s="97"/>
      <c r="B53" s="98"/>
      <c r="C53" s="98"/>
      <c r="D53" s="98"/>
      <c r="E53" s="98"/>
      <c r="F53" s="98"/>
      <c r="G53" s="98"/>
      <c r="H53" s="98"/>
      <c r="I53" s="98"/>
      <c r="J53" s="98"/>
      <c r="K53" s="98"/>
      <c r="L53" s="98"/>
      <c r="M53" s="98"/>
      <c r="N53" s="98"/>
      <c r="O53" s="98"/>
      <c r="P53" s="98"/>
      <c r="Q53" s="98"/>
      <c r="R53" s="98"/>
      <c r="S53" s="98"/>
      <c r="T53" s="98"/>
      <c r="U53" s="98"/>
      <c r="V53" s="98"/>
      <c r="W53" s="98"/>
      <c r="X53" s="101"/>
      <c r="Y53" s="188"/>
      <c r="Z53" s="189"/>
      <c r="AA53" s="181"/>
      <c r="AB53" s="182"/>
      <c r="AC53" s="182"/>
      <c r="AD53" s="182"/>
      <c r="AE53" s="183"/>
      <c r="AF53" s="92"/>
      <c r="AG53" s="92"/>
      <c r="AH53" s="92"/>
      <c r="AI53" s="92"/>
      <c r="AJ53" s="92"/>
      <c r="AK53" s="92"/>
      <c r="AL53" s="92"/>
      <c r="AM53" s="92"/>
      <c r="AN53" s="92"/>
      <c r="AO53" s="92"/>
      <c r="AP53" s="41"/>
      <c r="AQ53" s="41"/>
      <c r="AR53" s="41"/>
      <c r="AS53" s="41"/>
    </row>
    <row r="54" spans="1:45" ht="19.5" customHeight="1">
      <c r="A54" s="21" t="s">
        <v>65</v>
      </c>
      <c r="B54" s="217" t="s">
        <v>1</v>
      </c>
      <c r="C54" s="217"/>
      <c r="D54" s="217"/>
      <c r="E54" s="217"/>
      <c r="F54" s="217"/>
      <c r="G54" s="217"/>
      <c r="H54" s="217"/>
      <c r="I54" s="217"/>
      <c r="J54" s="217"/>
      <c r="K54" s="217"/>
      <c r="L54" s="217"/>
      <c r="M54" s="217"/>
      <c r="N54" s="217"/>
      <c r="O54" s="217"/>
      <c r="P54" s="217"/>
      <c r="Q54" s="217"/>
      <c r="R54" s="217"/>
      <c r="S54" s="217"/>
      <c r="T54" s="217"/>
      <c r="U54" s="217"/>
      <c r="V54" s="217"/>
      <c r="W54" s="217"/>
      <c r="X54" s="218"/>
      <c r="Y54" s="152" t="s">
        <v>29</v>
      </c>
      <c r="Z54" s="154"/>
      <c r="AA54" s="152" t="s">
        <v>34</v>
      </c>
      <c r="AB54" s="153"/>
      <c r="AC54" s="153"/>
      <c r="AD54" s="153"/>
      <c r="AE54" s="154"/>
      <c r="AF54" s="40"/>
      <c r="AG54" s="40"/>
      <c r="AH54" s="40"/>
      <c r="AI54" s="40"/>
      <c r="AJ54" s="40"/>
      <c r="AK54" s="40"/>
      <c r="AL54" s="40"/>
      <c r="AM54" s="52"/>
      <c r="AN54" s="52"/>
      <c r="AO54" s="52"/>
      <c r="AP54" s="41"/>
      <c r="AQ54" s="41"/>
      <c r="AR54" s="41"/>
      <c r="AS54" s="41"/>
    </row>
    <row r="55" spans="1:45" ht="19.5" customHeight="1">
      <c r="A55" s="22" t="s">
        <v>19</v>
      </c>
      <c r="B55" s="83" t="s">
        <v>89</v>
      </c>
      <c r="C55" s="83"/>
      <c r="D55" s="83"/>
      <c r="E55" s="83"/>
      <c r="F55" s="83"/>
      <c r="G55" s="83"/>
      <c r="H55" s="83"/>
      <c r="I55" s="83"/>
      <c r="J55" s="83"/>
      <c r="K55" s="83"/>
      <c r="L55" s="83"/>
      <c r="M55" s="83"/>
      <c r="N55" s="83"/>
      <c r="O55" s="83"/>
      <c r="P55" s="83"/>
      <c r="Q55" s="83"/>
      <c r="R55" s="83"/>
      <c r="S55" s="83"/>
      <c r="T55" s="23" t="s">
        <v>20</v>
      </c>
      <c r="U55" s="244" t="s">
        <v>33</v>
      </c>
      <c r="V55" s="244"/>
      <c r="W55" s="244"/>
      <c r="X55" s="245"/>
      <c r="Y55" s="260" t="str">
        <f>IF(X57&gt;=3,IF(AND(B56="○",B60="○",B61="○"),"適","否"),IF(X57=2,IF(OR(B56="○",B57="○"),"適","否"),"適"))</f>
        <v>適</v>
      </c>
      <c r="Z55" s="185"/>
      <c r="AA55" s="190" t="s">
        <v>93</v>
      </c>
      <c r="AB55" s="178"/>
      <c r="AC55" s="178"/>
      <c r="AD55" s="178"/>
      <c r="AE55" s="179"/>
      <c r="AF55" s="77"/>
      <c r="AG55" s="40"/>
      <c r="AH55" s="40"/>
      <c r="AI55" s="40"/>
      <c r="AJ55" s="40"/>
      <c r="AK55" s="40"/>
      <c r="AL55" s="40"/>
      <c r="AM55" s="52"/>
      <c r="AN55" s="52"/>
      <c r="AO55" s="52"/>
      <c r="AP55" s="41"/>
      <c r="AQ55" s="41"/>
      <c r="AR55" s="41"/>
      <c r="AS55" s="41"/>
    </row>
    <row r="56" spans="1:45" ht="19.5" customHeight="1">
      <c r="A56" s="30"/>
      <c r="B56" s="79"/>
      <c r="C56" s="219" t="s">
        <v>15</v>
      </c>
      <c r="D56" s="202"/>
      <c r="E56" s="202"/>
      <c r="F56" s="202"/>
      <c r="G56" s="213" t="s">
        <v>17</v>
      </c>
      <c r="H56" s="213"/>
      <c r="I56" s="213"/>
      <c r="J56" s="213"/>
      <c r="K56" s="213"/>
      <c r="L56" s="213"/>
      <c r="M56" s="213"/>
      <c r="N56" s="213"/>
      <c r="O56" s="213"/>
      <c r="P56" s="213"/>
      <c r="Q56" s="213"/>
      <c r="R56" s="213"/>
      <c r="S56" s="214"/>
      <c r="T56" s="19"/>
      <c r="U56" s="212" t="s">
        <v>92</v>
      </c>
      <c r="V56" s="212"/>
      <c r="W56" s="212"/>
      <c r="X56" s="215"/>
      <c r="Y56" s="186"/>
      <c r="Z56" s="187"/>
      <c r="AA56" s="176"/>
      <c r="AB56" s="177"/>
      <c r="AC56" s="177"/>
      <c r="AD56" s="177"/>
      <c r="AE56" s="180"/>
      <c r="AF56" s="77"/>
      <c r="AG56" s="40"/>
      <c r="AH56" s="40"/>
      <c r="AI56" s="40"/>
      <c r="AJ56" s="40"/>
      <c r="AK56" s="40"/>
      <c r="AL56" s="40"/>
      <c r="AM56" s="52"/>
      <c r="AN56" s="52"/>
      <c r="AO56" s="52"/>
      <c r="AP56" s="41"/>
      <c r="AQ56" s="41"/>
      <c r="AR56" s="41"/>
      <c r="AS56" s="41"/>
    </row>
    <row r="57" spans="1:45" ht="19.5" customHeight="1">
      <c r="A57" s="30"/>
      <c r="B57" s="79"/>
      <c r="C57" s="219" t="s">
        <v>16</v>
      </c>
      <c r="D57" s="202"/>
      <c r="E57" s="202"/>
      <c r="F57" s="202"/>
      <c r="G57" s="213" t="s">
        <v>212</v>
      </c>
      <c r="H57" s="213"/>
      <c r="I57" s="213"/>
      <c r="J57" s="213"/>
      <c r="K57" s="213"/>
      <c r="L57" s="213"/>
      <c r="M57" s="213"/>
      <c r="N57" s="213"/>
      <c r="O57" s="213"/>
      <c r="P57" s="213"/>
      <c r="Q57" s="213"/>
      <c r="R57" s="213"/>
      <c r="S57" s="214"/>
      <c r="T57" s="20"/>
      <c r="U57" s="133" t="s">
        <v>19</v>
      </c>
      <c r="V57" s="175"/>
      <c r="W57" s="175"/>
      <c r="X57" s="105">
        <f>MAX(V57:W58)</f>
        <v>0</v>
      </c>
      <c r="Y57" s="186"/>
      <c r="Z57" s="187"/>
      <c r="AA57" s="176"/>
      <c r="AB57" s="177"/>
      <c r="AC57" s="177"/>
      <c r="AD57" s="177"/>
      <c r="AE57" s="180"/>
      <c r="AF57" s="77"/>
      <c r="AG57" s="40"/>
      <c r="AH57" s="40"/>
      <c r="AI57" s="40"/>
      <c r="AJ57" s="40"/>
      <c r="AK57" s="40"/>
      <c r="AL57" s="40"/>
      <c r="AM57" s="52"/>
      <c r="AN57" s="52"/>
      <c r="AO57" s="52"/>
      <c r="AP57" s="41"/>
      <c r="AQ57" s="41"/>
      <c r="AR57" s="41"/>
      <c r="AS57" s="41"/>
    </row>
    <row r="58" spans="1:45" ht="19.5" customHeight="1">
      <c r="A58" s="30"/>
      <c r="B58" s="79"/>
      <c r="C58" s="219" t="s">
        <v>6</v>
      </c>
      <c r="D58" s="202"/>
      <c r="E58" s="202"/>
      <c r="F58" s="202"/>
      <c r="G58" s="225"/>
      <c r="H58" s="225"/>
      <c r="I58" s="225"/>
      <c r="J58" s="225"/>
      <c r="K58" s="225"/>
      <c r="L58" s="225"/>
      <c r="M58" s="225"/>
      <c r="N58" s="225"/>
      <c r="O58" s="225"/>
      <c r="P58" s="225"/>
      <c r="Q58" s="225"/>
      <c r="R58" s="225"/>
      <c r="S58" s="226"/>
      <c r="T58" s="9"/>
      <c r="U58" s="133" t="s">
        <v>20</v>
      </c>
      <c r="V58" s="175"/>
      <c r="W58" s="175"/>
      <c r="X58" s="12"/>
      <c r="Y58" s="186"/>
      <c r="Z58" s="187"/>
      <c r="AA58" s="176"/>
      <c r="AB58" s="177"/>
      <c r="AC58" s="177"/>
      <c r="AD58" s="177"/>
      <c r="AE58" s="180"/>
      <c r="AF58" s="77"/>
      <c r="AG58" s="40"/>
      <c r="AH58" s="40"/>
      <c r="AI58" s="40"/>
      <c r="AJ58" s="40"/>
      <c r="AK58" s="40"/>
      <c r="AL58" s="40"/>
      <c r="AM58" s="52"/>
      <c r="AN58" s="52"/>
      <c r="AO58" s="52"/>
      <c r="AP58" s="41"/>
      <c r="AQ58" s="41"/>
      <c r="AR58" s="41"/>
      <c r="AS58" s="41"/>
    </row>
    <row r="59" spans="1:45" ht="19.5" customHeight="1">
      <c r="A59" s="30"/>
      <c r="B59" s="108" t="s">
        <v>169</v>
      </c>
      <c r="C59" s="80"/>
      <c r="D59" s="80"/>
      <c r="E59" s="80"/>
      <c r="F59" s="80"/>
      <c r="G59" s="80"/>
      <c r="H59" s="80"/>
      <c r="I59" s="80"/>
      <c r="J59" s="80"/>
      <c r="K59" s="80"/>
      <c r="L59" s="80"/>
      <c r="M59" s="80"/>
      <c r="N59" s="80"/>
      <c r="O59" s="80"/>
      <c r="P59" s="80"/>
      <c r="Q59" s="80"/>
      <c r="R59" s="80"/>
      <c r="S59" s="80"/>
      <c r="T59" s="80"/>
      <c r="U59" s="227"/>
      <c r="V59" s="127"/>
      <c r="W59" s="127"/>
      <c r="X59" s="80"/>
      <c r="Y59" s="186"/>
      <c r="Z59" s="187"/>
      <c r="AA59" s="176"/>
      <c r="AB59" s="177"/>
      <c r="AC59" s="177"/>
      <c r="AD59" s="177"/>
      <c r="AE59" s="180"/>
      <c r="AF59" s="77"/>
      <c r="AG59" s="44"/>
      <c r="AH59" s="44"/>
      <c r="AI59" s="44"/>
      <c r="AJ59" s="44"/>
      <c r="AK59" s="44"/>
      <c r="AL59" s="44"/>
      <c r="AM59" s="52"/>
      <c r="AN59" s="52"/>
      <c r="AO59" s="52"/>
      <c r="AP59" s="41"/>
      <c r="AQ59" s="41"/>
      <c r="AR59" s="41"/>
      <c r="AS59" s="41"/>
    </row>
    <row r="60" spans="1:45" ht="19.5" customHeight="1">
      <c r="A60" s="30"/>
      <c r="B60" s="79"/>
      <c r="C60" s="164" t="s">
        <v>90</v>
      </c>
      <c r="D60" s="164"/>
      <c r="E60" s="164"/>
      <c r="F60" s="164"/>
      <c r="G60" s="164"/>
      <c r="H60" s="164"/>
      <c r="I60" s="164"/>
      <c r="J60" s="164"/>
      <c r="K60" s="164"/>
      <c r="L60" s="164"/>
      <c r="M60" s="164"/>
      <c r="N60" s="164"/>
      <c r="O60" s="164"/>
      <c r="P60" s="164"/>
      <c r="Q60" s="164"/>
      <c r="R60" s="164"/>
      <c r="S60" s="164"/>
      <c r="T60" s="80"/>
      <c r="U60" s="228"/>
      <c r="V60" s="128"/>
      <c r="W60" s="128"/>
      <c r="X60" s="80"/>
      <c r="Y60" s="186"/>
      <c r="Z60" s="187"/>
      <c r="AA60" s="176"/>
      <c r="AB60" s="177"/>
      <c r="AC60" s="177"/>
      <c r="AD60" s="177"/>
      <c r="AE60" s="180"/>
      <c r="AF60" s="77"/>
      <c r="AG60" s="44"/>
      <c r="AH60" s="44"/>
      <c r="AI60" s="44"/>
      <c r="AJ60" s="44"/>
      <c r="AK60" s="44"/>
      <c r="AL60" s="44"/>
      <c r="AM60" s="52"/>
      <c r="AN60" s="52"/>
      <c r="AO60" s="52"/>
      <c r="AP60" s="41"/>
      <c r="AQ60" s="41"/>
      <c r="AR60" s="41"/>
      <c r="AS60" s="41"/>
    </row>
    <row r="61" spans="1:45" ht="19.5" customHeight="1">
      <c r="A61" s="30"/>
      <c r="B61" s="79"/>
      <c r="C61" s="164" t="s">
        <v>91</v>
      </c>
      <c r="D61" s="164"/>
      <c r="E61" s="164"/>
      <c r="F61" s="164"/>
      <c r="G61" s="164"/>
      <c r="H61" s="164"/>
      <c r="I61" s="164"/>
      <c r="J61" s="164"/>
      <c r="K61" s="164"/>
      <c r="L61" s="164"/>
      <c r="M61" s="164"/>
      <c r="N61" s="164"/>
      <c r="O61" s="164"/>
      <c r="P61" s="164"/>
      <c r="Q61" s="164"/>
      <c r="R61" s="164"/>
      <c r="S61" s="164"/>
      <c r="T61" s="80"/>
      <c r="U61" s="39"/>
      <c r="V61" s="128"/>
      <c r="W61" s="128"/>
      <c r="X61" s="80"/>
      <c r="Y61" s="186"/>
      <c r="Z61" s="187"/>
      <c r="AA61" s="176"/>
      <c r="AB61" s="177"/>
      <c r="AC61" s="177"/>
      <c r="AD61" s="177"/>
      <c r="AE61" s="180"/>
      <c r="AF61" s="77"/>
      <c r="AG61" s="44"/>
      <c r="AH61" s="44"/>
      <c r="AI61" s="44"/>
      <c r="AJ61" s="44"/>
      <c r="AK61" s="44"/>
      <c r="AL61" s="44"/>
      <c r="AM61" s="52"/>
      <c r="AN61" s="52"/>
      <c r="AO61" s="52"/>
      <c r="AP61" s="41"/>
      <c r="AQ61" s="41"/>
      <c r="AR61" s="41"/>
      <c r="AS61" s="41"/>
    </row>
    <row r="62" spans="1:45" ht="9.75" customHeight="1">
      <c r="A62" s="82"/>
      <c r="B62" s="4"/>
      <c r="C62" s="4"/>
      <c r="D62" s="4"/>
      <c r="E62" s="81"/>
      <c r="F62" s="81"/>
      <c r="G62" s="81"/>
      <c r="H62" s="81"/>
      <c r="I62" s="81"/>
      <c r="J62" s="81"/>
      <c r="K62" s="81"/>
      <c r="L62" s="81"/>
      <c r="M62" s="81"/>
      <c r="N62" s="81"/>
      <c r="O62" s="81"/>
      <c r="P62" s="81"/>
      <c r="Q62" s="81"/>
      <c r="R62" s="81"/>
      <c r="S62" s="81"/>
      <c r="T62" s="81"/>
      <c r="U62" s="81"/>
      <c r="V62" s="81"/>
      <c r="W62" s="81"/>
      <c r="X62" s="81"/>
      <c r="Y62" s="188"/>
      <c r="Z62" s="189"/>
      <c r="AA62" s="181"/>
      <c r="AB62" s="182"/>
      <c r="AC62" s="182"/>
      <c r="AD62" s="182"/>
      <c r="AE62" s="183"/>
      <c r="AF62" s="77"/>
      <c r="AG62" s="40"/>
      <c r="AH62" s="40"/>
      <c r="AI62" s="40"/>
      <c r="AJ62" s="40"/>
      <c r="AK62" s="40"/>
      <c r="AL62" s="40"/>
      <c r="AM62" s="52"/>
      <c r="AN62" s="52"/>
      <c r="AO62" s="52"/>
      <c r="AP62" s="41"/>
      <c r="AQ62" s="41"/>
      <c r="AR62" s="41"/>
      <c r="AS62" s="41"/>
    </row>
    <row r="63" spans="1:45" ht="19.5" customHeight="1">
      <c r="A63" s="22" t="s">
        <v>158</v>
      </c>
      <c r="B63" s="50" t="s">
        <v>70</v>
      </c>
      <c r="C63" s="50"/>
      <c r="D63" s="50"/>
      <c r="E63" s="50"/>
      <c r="F63" s="50"/>
      <c r="G63" s="78"/>
      <c r="H63" s="78"/>
      <c r="I63" s="78"/>
      <c r="J63" s="78"/>
      <c r="K63" s="78"/>
      <c r="L63" s="78"/>
      <c r="M63" s="78"/>
      <c r="N63" s="78"/>
      <c r="O63" s="78"/>
      <c r="P63" s="78"/>
      <c r="Q63" s="78"/>
      <c r="R63" s="78"/>
      <c r="S63" s="78"/>
      <c r="T63" s="78"/>
      <c r="U63" s="78"/>
      <c r="V63" s="78"/>
      <c r="W63" s="78"/>
      <c r="X63" s="50"/>
      <c r="Y63" s="184" t="str">
        <f>IF(X65+X67=2,"適","否")</f>
        <v>適</v>
      </c>
      <c r="Z63" s="185"/>
      <c r="AA63" s="190" t="s">
        <v>192</v>
      </c>
      <c r="AB63" s="178"/>
      <c r="AC63" s="178"/>
      <c r="AD63" s="178"/>
      <c r="AE63" s="179"/>
      <c r="AF63" s="40"/>
      <c r="AG63" s="40"/>
      <c r="AH63" s="40"/>
      <c r="AI63" s="40"/>
      <c r="AJ63" s="40"/>
      <c r="AK63" s="40"/>
      <c r="AL63" s="40"/>
      <c r="AM63" s="52"/>
      <c r="AN63" s="52"/>
      <c r="AO63" s="52"/>
      <c r="AP63" s="41"/>
      <c r="AQ63" s="41"/>
      <c r="AR63" s="41"/>
      <c r="AS63" s="41"/>
    </row>
    <row r="64" spans="1:45" ht="19.5" customHeight="1">
      <c r="A64" s="30"/>
      <c r="B64" s="152" t="s">
        <v>32</v>
      </c>
      <c r="C64" s="153"/>
      <c r="D64" s="153"/>
      <c r="E64" s="153"/>
      <c r="F64" s="153"/>
      <c r="G64" s="153"/>
      <c r="H64" s="154"/>
      <c r="I64" s="152" t="s">
        <v>24</v>
      </c>
      <c r="J64" s="153"/>
      <c r="K64" s="153"/>
      <c r="L64" s="153"/>
      <c r="M64" s="153"/>
      <c r="N64" s="153"/>
      <c r="O64" s="153"/>
      <c r="P64" s="153"/>
      <c r="Q64" s="153"/>
      <c r="R64" s="153"/>
      <c r="S64" s="153"/>
      <c r="T64" s="154"/>
      <c r="U64" s="172" t="s">
        <v>25</v>
      </c>
      <c r="V64" s="172"/>
      <c r="W64" s="172"/>
      <c r="X64" s="47"/>
      <c r="Y64" s="186"/>
      <c r="Z64" s="187"/>
      <c r="AA64" s="176"/>
      <c r="AB64" s="177"/>
      <c r="AC64" s="177"/>
      <c r="AD64" s="177"/>
      <c r="AE64" s="180"/>
      <c r="AF64" s="40"/>
      <c r="AG64" s="40"/>
      <c r="AH64" s="40"/>
      <c r="AI64" s="40"/>
      <c r="AJ64" s="40"/>
      <c r="AK64" s="40"/>
      <c r="AL64" s="40"/>
      <c r="AM64" s="52"/>
      <c r="AN64" s="52"/>
      <c r="AO64" s="52"/>
      <c r="AP64" s="41"/>
      <c r="AQ64" s="41"/>
      <c r="AR64" s="41"/>
      <c r="AS64" s="41"/>
    </row>
    <row r="65" spans="1:45" ht="19.5" customHeight="1">
      <c r="A65" s="30"/>
      <c r="B65" s="90" t="s">
        <v>18</v>
      </c>
      <c r="C65" s="217" t="s">
        <v>2</v>
      </c>
      <c r="D65" s="217"/>
      <c r="E65" s="217"/>
      <c r="F65" s="217"/>
      <c r="G65" s="217"/>
      <c r="H65" s="217"/>
      <c r="I65" s="219" t="s">
        <v>30</v>
      </c>
      <c r="J65" s="202"/>
      <c r="K65" s="202"/>
      <c r="L65" s="202"/>
      <c r="M65" s="202"/>
      <c r="N65" s="202"/>
      <c r="O65" s="202"/>
      <c r="P65" s="216" t="s">
        <v>28</v>
      </c>
      <c r="Q65" s="216"/>
      <c r="R65" s="166">
        <f>E17*3.3</f>
        <v>0</v>
      </c>
      <c r="S65" s="166"/>
      <c r="T65" s="167"/>
      <c r="U65" s="229"/>
      <c r="V65" s="230"/>
      <c r="W65" s="231"/>
      <c r="X65" s="220">
        <f>IF((R65+R66)&lt;=(U65+U66),1,0)</f>
        <v>1</v>
      </c>
      <c r="Y65" s="186"/>
      <c r="Z65" s="187"/>
      <c r="AA65" s="176"/>
      <c r="AB65" s="177"/>
      <c r="AC65" s="177"/>
      <c r="AD65" s="177"/>
      <c r="AE65" s="180"/>
      <c r="AF65" s="40"/>
      <c r="AG65" s="40"/>
      <c r="AH65" s="40"/>
      <c r="AI65" s="40"/>
      <c r="AJ65" s="40"/>
      <c r="AK65" s="40"/>
      <c r="AL65" s="40"/>
      <c r="AM65" s="52"/>
      <c r="AN65" s="52"/>
      <c r="AO65" s="52"/>
      <c r="AP65" s="41"/>
      <c r="AQ65" s="41"/>
      <c r="AR65" s="41"/>
      <c r="AS65" s="41"/>
    </row>
    <row r="66" spans="1:45" ht="19.5" customHeight="1">
      <c r="A66" s="30"/>
      <c r="B66" s="90" t="s">
        <v>26</v>
      </c>
      <c r="C66" s="217" t="s">
        <v>3</v>
      </c>
      <c r="D66" s="217"/>
      <c r="E66" s="217"/>
      <c r="F66" s="217"/>
      <c r="G66" s="217"/>
      <c r="H66" s="217"/>
      <c r="I66" s="219" t="s">
        <v>31</v>
      </c>
      <c r="J66" s="202"/>
      <c r="K66" s="202"/>
      <c r="L66" s="202"/>
      <c r="M66" s="202"/>
      <c r="N66" s="202"/>
      <c r="O66" s="202"/>
      <c r="P66" s="216" t="s">
        <v>28</v>
      </c>
      <c r="Q66" s="216"/>
      <c r="R66" s="166">
        <f>G17*3.3</f>
        <v>0</v>
      </c>
      <c r="S66" s="166"/>
      <c r="T66" s="167"/>
      <c r="U66" s="229"/>
      <c r="V66" s="230"/>
      <c r="W66" s="231"/>
      <c r="X66" s="220"/>
      <c r="Y66" s="186"/>
      <c r="Z66" s="187"/>
      <c r="AA66" s="176"/>
      <c r="AB66" s="177"/>
      <c r="AC66" s="177"/>
      <c r="AD66" s="177"/>
      <c r="AE66" s="180"/>
      <c r="AF66" s="40"/>
      <c r="AG66" s="40"/>
      <c r="AH66" s="40"/>
      <c r="AI66" s="40"/>
      <c r="AJ66" s="40"/>
      <c r="AK66" s="40"/>
      <c r="AL66" s="40"/>
      <c r="AM66" s="52"/>
      <c r="AN66" s="52"/>
      <c r="AO66" s="52"/>
      <c r="AP66" s="41"/>
      <c r="AQ66" s="41"/>
      <c r="AR66" s="41"/>
      <c r="AS66" s="41"/>
    </row>
    <row r="67" spans="1:45" ht="19.5" customHeight="1">
      <c r="A67" s="30"/>
      <c r="B67" s="90" t="s">
        <v>27</v>
      </c>
      <c r="C67" s="217" t="s">
        <v>4</v>
      </c>
      <c r="D67" s="217"/>
      <c r="E67" s="217"/>
      <c r="F67" s="217"/>
      <c r="G67" s="217"/>
      <c r="H67" s="217"/>
      <c r="I67" s="232" t="s">
        <v>204</v>
      </c>
      <c r="J67" s="233"/>
      <c r="K67" s="233"/>
      <c r="L67" s="233"/>
      <c r="M67" s="233"/>
      <c r="N67" s="233"/>
      <c r="O67" s="233"/>
      <c r="P67" s="216" t="s">
        <v>28</v>
      </c>
      <c r="Q67" s="216"/>
      <c r="R67" s="166">
        <f>I17*1.98</f>
        <v>0</v>
      </c>
      <c r="S67" s="166"/>
      <c r="T67" s="167"/>
      <c r="U67" s="229"/>
      <c r="V67" s="230"/>
      <c r="W67" s="231"/>
      <c r="X67" s="53">
        <f>IF(R67&lt;=U67,1,0)</f>
        <v>1</v>
      </c>
      <c r="Y67" s="186"/>
      <c r="Z67" s="187"/>
      <c r="AA67" s="176"/>
      <c r="AB67" s="177"/>
      <c r="AC67" s="177"/>
      <c r="AD67" s="177"/>
      <c r="AE67" s="180"/>
      <c r="AF67" s="40"/>
      <c r="AG67" s="40"/>
      <c r="AH67" s="40"/>
      <c r="AI67" s="40"/>
      <c r="AJ67" s="40"/>
      <c r="AK67" s="40"/>
      <c r="AL67" s="40"/>
      <c r="AM67" s="52"/>
      <c r="AN67" s="52"/>
      <c r="AO67" s="52"/>
      <c r="AP67" s="41"/>
      <c r="AQ67" s="41"/>
      <c r="AR67" s="41"/>
      <c r="AS67" s="41"/>
    </row>
    <row r="68" spans="1:45" ht="9.75" customHeight="1">
      <c r="A68" s="49"/>
      <c r="B68" s="48"/>
      <c r="C68" s="48"/>
      <c r="D68" s="48"/>
      <c r="E68" s="48"/>
      <c r="F68" s="48"/>
      <c r="G68" s="48"/>
      <c r="H68" s="48"/>
      <c r="I68" s="48"/>
      <c r="J68" s="48"/>
      <c r="K68" s="48"/>
      <c r="L68" s="48"/>
      <c r="M68" s="48"/>
      <c r="N68" s="48"/>
      <c r="O68" s="48"/>
      <c r="P68" s="48"/>
      <c r="Q68" s="48"/>
      <c r="R68" s="48"/>
      <c r="S68" s="48"/>
      <c r="T68" s="48"/>
      <c r="U68" s="48"/>
      <c r="V68" s="48"/>
      <c r="W68" s="48"/>
      <c r="X68" s="48"/>
      <c r="Y68" s="188"/>
      <c r="Z68" s="189"/>
      <c r="AA68" s="181"/>
      <c r="AB68" s="182"/>
      <c r="AC68" s="182"/>
      <c r="AD68" s="182"/>
      <c r="AE68" s="183"/>
      <c r="AF68" s="40"/>
      <c r="AG68" s="40"/>
      <c r="AH68" s="40"/>
      <c r="AI68" s="40"/>
      <c r="AJ68" s="40"/>
      <c r="AK68" s="40"/>
      <c r="AL68" s="40"/>
      <c r="AM68" s="52"/>
      <c r="AN68" s="52"/>
      <c r="AO68" s="52"/>
      <c r="AP68" s="41"/>
      <c r="AQ68" s="41"/>
      <c r="AR68" s="41"/>
      <c r="AS68" s="41"/>
    </row>
    <row r="69" spans="1:45" ht="19.5" customHeight="1">
      <c r="A69" s="30" t="s">
        <v>21</v>
      </c>
      <c r="B69" s="85" t="s">
        <v>159</v>
      </c>
      <c r="C69" s="85"/>
      <c r="D69" s="85"/>
      <c r="E69" s="85"/>
      <c r="F69" s="85"/>
      <c r="G69" s="85"/>
      <c r="H69" s="85"/>
      <c r="I69" s="85"/>
      <c r="J69" s="85"/>
      <c r="K69" s="85"/>
      <c r="L69" s="85"/>
      <c r="M69" s="85"/>
      <c r="N69" s="85"/>
      <c r="O69" s="85"/>
      <c r="P69" s="85"/>
      <c r="Q69" s="85"/>
      <c r="R69" s="85"/>
      <c r="S69" s="85"/>
      <c r="T69" s="85"/>
      <c r="U69" s="85"/>
      <c r="V69" s="85"/>
      <c r="W69" s="85"/>
      <c r="X69" s="85"/>
      <c r="Y69" s="184" t="str">
        <f>IF(IF(B73="○",AND(U73&gt;=R71,U76&lt;=330,NOT(U76="")),X71=1),"適","否")</f>
        <v>適</v>
      </c>
      <c r="Z69" s="185"/>
      <c r="AA69" s="190" t="s">
        <v>184</v>
      </c>
      <c r="AB69" s="178"/>
      <c r="AC69" s="178"/>
      <c r="AD69" s="178"/>
      <c r="AE69" s="179"/>
      <c r="AF69" s="88"/>
      <c r="AG69" s="88"/>
      <c r="AH69" s="88"/>
      <c r="AI69" s="88"/>
      <c r="AJ69" s="88"/>
      <c r="AK69" s="88"/>
      <c r="AL69" s="88"/>
      <c r="AM69" s="88"/>
      <c r="AN69" s="88"/>
      <c r="AO69" s="88"/>
      <c r="AP69" s="41"/>
      <c r="AQ69" s="41"/>
      <c r="AR69" s="41"/>
      <c r="AS69" s="41"/>
    </row>
    <row r="70" spans="1:45" ht="19.5" customHeight="1">
      <c r="A70" s="30"/>
      <c r="B70" s="172" t="s">
        <v>67</v>
      </c>
      <c r="C70" s="172"/>
      <c r="D70" s="172"/>
      <c r="E70" s="172"/>
      <c r="F70" s="172"/>
      <c r="G70" s="172"/>
      <c r="H70" s="172"/>
      <c r="I70" s="172" t="s">
        <v>24</v>
      </c>
      <c r="J70" s="172"/>
      <c r="K70" s="172"/>
      <c r="L70" s="172"/>
      <c r="M70" s="172"/>
      <c r="N70" s="172"/>
      <c r="O70" s="172"/>
      <c r="P70" s="172"/>
      <c r="Q70" s="172"/>
      <c r="R70" s="172"/>
      <c r="S70" s="172"/>
      <c r="T70" s="172"/>
      <c r="U70" s="172" t="s">
        <v>25</v>
      </c>
      <c r="V70" s="172"/>
      <c r="W70" s="172"/>
      <c r="X70" s="85"/>
      <c r="Y70" s="186"/>
      <c r="Z70" s="187"/>
      <c r="AA70" s="176"/>
      <c r="AB70" s="177"/>
      <c r="AC70" s="177"/>
      <c r="AD70" s="177"/>
      <c r="AE70" s="180"/>
      <c r="AF70" s="88"/>
      <c r="AG70" s="88"/>
      <c r="AH70" s="88"/>
      <c r="AI70" s="88"/>
      <c r="AJ70" s="88"/>
      <c r="AK70" s="88"/>
      <c r="AL70" s="88"/>
      <c r="AM70" s="88"/>
      <c r="AN70" s="88"/>
      <c r="AO70" s="88"/>
      <c r="AP70" s="41"/>
      <c r="AQ70" s="41"/>
      <c r="AR70" s="41"/>
      <c r="AS70" s="41"/>
    </row>
    <row r="71" spans="1:45" ht="19.5" customHeight="1">
      <c r="A71" s="30"/>
      <c r="B71" s="118"/>
      <c r="C71" s="152" t="s">
        <v>161</v>
      </c>
      <c r="D71" s="153"/>
      <c r="E71" s="153"/>
      <c r="F71" s="153"/>
      <c r="G71" s="153"/>
      <c r="H71" s="154"/>
      <c r="I71" s="283" t="s">
        <v>168</v>
      </c>
      <c r="J71" s="255"/>
      <c r="K71" s="255"/>
      <c r="L71" s="255"/>
      <c r="M71" s="255"/>
      <c r="N71" s="255"/>
      <c r="O71" s="255"/>
      <c r="P71" s="227" t="s">
        <v>167</v>
      </c>
      <c r="Q71" s="227"/>
      <c r="R71" s="297">
        <f>(G17+I17)*3.3</f>
        <v>0</v>
      </c>
      <c r="S71" s="297"/>
      <c r="T71" s="298"/>
      <c r="U71" s="229"/>
      <c r="V71" s="230"/>
      <c r="W71" s="231"/>
      <c r="X71" s="220">
        <f>IF(IF(B56="○",U71+U72,U71)&gt;=R71,1,0)</f>
        <v>1</v>
      </c>
      <c r="Y71" s="186"/>
      <c r="Z71" s="187"/>
      <c r="AA71" s="176"/>
      <c r="AB71" s="177"/>
      <c r="AC71" s="177"/>
      <c r="AD71" s="177"/>
      <c r="AE71" s="180"/>
      <c r="AF71" s="88"/>
      <c r="AG71" s="88"/>
      <c r="AH71" s="88"/>
      <c r="AI71" s="88"/>
      <c r="AJ71" s="88"/>
      <c r="AK71" s="88"/>
      <c r="AL71" s="88"/>
      <c r="AM71" s="88"/>
      <c r="AN71" s="88"/>
      <c r="AO71" s="88"/>
      <c r="AP71" s="41"/>
      <c r="AQ71" s="41"/>
      <c r="AR71" s="41"/>
      <c r="AS71" s="41"/>
    </row>
    <row r="72" spans="1:45" ht="19.5" customHeight="1">
      <c r="A72" s="30"/>
      <c r="B72" s="118"/>
      <c r="C72" s="152" t="s">
        <v>160</v>
      </c>
      <c r="D72" s="153"/>
      <c r="E72" s="153"/>
      <c r="F72" s="153"/>
      <c r="G72" s="153"/>
      <c r="H72" s="154"/>
      <c r="I72" s="284"/>
      <c r="J72" s="212"/>
      <c r="K72" s="212"/>
      <c r="L72" s="212"/>
      <c r="M72" s="212"/>
      <c r="N72" s="212"/>
      <c r="O72" s="212"/>
      <c r="P72" s="228"/>
      <c r="Q72" s="228"/>
      <c r="R72" s="299"/>
      <c r="S72" s="299"/>
      <c r="T72" s="300"/>
      <c r="U72" s="229"/>
      <c r="V72" s="230"/>
      <c r="W72" s="231"/>
      <c r="X72" s="220"/>
      <c r="Y72" s="186"/>
      <c r="Z72" s="187"/>
      <c r="AA72" s="176"/>
      <c r="AB72" s="177"/>
      <c r="AC72" s="177"/>
      <c r="AD72" s="177"/>
      <c r="AE72" s="180"/>
      <c r="AF72" s="88"/>
      <c r="AG72" s="88"/>
      <c r="AH72" s="88"/>
      <c r="AI72" s="88"/>
      <c r="AJ72" s="88"/>
      <c r="AK72" s="88"/>
      <c r="AL72" s="88"/>
      <c r="AM72" s="88"/>
      <c r="AN72" s="88"/>
      <c r="AO72" s="88"/>
      <c r="AP72" s="41"/>
      <c r="AQ72" s="41"/>
      <c r="AR72" s="41"/>
      <c r="AS72" s="41"/>
    </row>
    <row r="73" spans="1:45" ht="19.5" customHeight="1">
      <c r="A73" s="30"/>
      <c r="B73" s="118"/>
      <c r="C73" s="152" t="s">
        <v>162</v>
      </c>
      <c r="D73" s="153"/>
      <c r="E73" s="153"/>
      <c r="F73" s="153"/>
      <c r="G73" s="153"/>
      <c r="H73" s="154"/>
      <c r="I73" s="285"/>
      <c r="J73" s="286"/>
      <c r="K73" s="286"/>
      <c r="L73" s="286"/>
      <c r="M73" s="286"/>
      <c r="N73" s="286"/>
      <c r="O73" s="286"/>
      <c r="P73" s="296"/>
      <c r="Q73" s="296"/>
      <c r="R73" s="301"/>
      <c r="S73" s="301"/>
      <c r="T73" s="302"/>
      <c r="U73" s="229"/>
      <c r="V73" s="230"/>
      <c r="W73" s="231"/>
      <c r="X73" s="53">
        <f>IF(U73&gt;=R71,1,0)</f>
        <v>1</v>
      </c>
      <c r="Y73" s="186"/>
      <c r="Z73" s="187"/>
      <c r="AA73" s="176"/>
      <c r="AB73" s="177"/>
      <c r="AC73" s="177"/>
      <c r="AD73" s="177"/>
      <c r="AE73" s="180"/>
      <c r="AF73" s="88"/>
      <c r="AG73" s="88"/>
      <c r="AH73" s="88"/>
      <c r="AI73" s="88"/>
      <c r="AJ73" s="88"/>
      <c r="AK73" s="88"/>
      <c r="AL73" s="88"/>
      <c r="AM73" s="88"/>
      <c r="AN73" s="88"/>
      <c r="AO73" s="88"/>
      <c r="AP73" s="41"/>
      <c r="AQ73" s="41"/>
      <c r="AR73" s="41"/>
      <c r="AS73" s="41"/>
    </row>
    <row r="74" spans="1:45" ht="19.5" customHeight="1">
      <c r="A74" s="30"/>
      <c r="B74" s="276" t="s">
        <v>197</v>
      </c>
      <c r="C74" s="276"/>
      <c r="D74" s="276"/>
      <c r="E74" s="276"/>
      <c r="F74" s="276"/>
      <c r="G74" s="276"/>
      <c r="H74" s="276"/>
      <c r="I74" s="276"/>
      <c r="J74" s="276"/>
      <c r="K74" s="276"/>
      <c r="L74" s="276"/>
      <c r="M74" s="276"/>
      <c r="N74" s="276"/>
      <c r="O74" s="276"/>
      <c r="P74" s="276"/>
      <c r="Q74" s="276"/>
      <c r="R74" s="276"/>
      <c r="S74" s="276"/>
      <c r="T74" s="276"/>
      <c r="U74" s="276"/>
      <c r="V74" s="276"/>
      <c r="W74" s="276"/>
      <c r="X74" s="85"/>
      <c r="Y74" s="186"/>
      <c r="Z74" s="187"/>
      <c r="AA74" s="176"/>
      <c r="AB74" s="177"/>
      <c r="AC74" s="177"/>
      <c r="AD74" s="177"/>
      <c r="AE74" s="180"/>
      <c r="AF74" s="88"/>
      <c r="AG74" s="88"/>
      <c r="AH74" s="88"/>
      <c r="AI74" s="88"/>
      <c r="AJ74" s="88"/>
      <c r="AK74" s="88"/>
      <c r="AL74" s="88"/>
      <c r="AM74" s="88"/>
      <c r="AN74" s="88"/>
      <c r="AO74" s="88"/>
      <c r="AP74" s="41"/>
      <c r="AQ74" s="41"/>
      <c r="AR74" s="41"/>
      <c r="AS74" s="41"/>
    </row>
    <row r="75" spans="1:45" ht="19.5" customHeight="1">
      <c r="A75" s="30"/>
      <c r="B75" s="152" t="s">
        <v>163</v>
      </c>
      <c r="C75" s="153"/>
      <c r="D75" s="153"/>
      <c r="E75" s="153"/>
      <c r="F75" s="153"/>
      <c r="G75" s="153"/>
      <c r="H75" s="153"/>
      <c r="I75" s="153"/>
      <c r="J75" s="153"/>
      <c r="K75" s="153"/>
      <c r="L75" s="153"/>
      <c r="M75" s="153"/>
      <c r="N75" s="153"/>
      <c r="O75" s="153"/>
      <c r="P75" s="153"/>
      <c r="Q75" s="153"/>
      <c r="R75" s="153"/>
      <c r="S75" s="153"/>
      <c r="T75" s="154"/>
      <c r="U75" s="152" t="s">
        <v>164</v>
      </c>
      <c r="V75" s="153"/>
      <c r="W75" s="154"/>
      <c r="X75" s="85"/>
      <c r="Y75" s="186"/>
      <c r="Z75" s="187"/>
      <c r="AA75" s="176"/>
      <c r="AB75" s="177"/>
      <c r="AC75" s="177"/>
      <c r="AD75" s="177"/>
      <c r="AE75" s="180"/>
      <c r="AF75" s="88"/>
      <c r="AG75" s="88"/>
      <c r="AH75" s="88"/>
      <c r="AI75" s="88"/>
      <c r="AJ75" s="88"/>
      <c r="AK75" s="88"/>
      <c r="AL75" s="88"/>
      <c r="AM75" s="88"/>
      <c r="AN75" s="88"/>
      <c r="AO75" s="88"/>
      <c r="AP75" s="41"/>
      <c r="AQ75" s="41"/>
      <c r="AR75" s="41"/>
      <c r="AS75" s="41"/>
    </row>
    <row r="76" spans="1:45" ht="19.5" customHeight="1">
      <c r="A76" s="30"/>
      <c r="B76" s="152" t="s">
        <v>165</v>
      </c>
      <c r="C76" s="153"/>
      <c r="D76" s="153"/>
      <c r="E76" s="153"/>
      <c r="F76" s="153"/>
      <c r="G76" s="153"/>
      <c r="H76" s="154"/>
      <c r="I76" s="303"/>
      <c r="J76" s="304"/>
      <c r="K76" s="304"/>
      <c r="L76" s="304"/>
      <c r="M76" s="304"/>
      <c r="N76" s="304"/>
      <c r="O76" s="304"/>
      <c r="P76" s="304"/>
      <c r="Q76" s="304"/>
      <c r="R76" s="304"/>
      <c r="S76" s="304"/>
      <c r="T76" s="305"/>
      <c r="U76" s="277"/>
      <c r="V76" s="278"/>
      <c r="W76" s="279"/>
      <c r="X76" s="85"/>
      <c r="Y76" s="186"/>
      <c r="Z76" s="187"/>
      <c r="AA76" s="176"/>
      <c r="AB76" s="177"/>
      <c r="AC76" s="177"/>
      <c r="AD76" s="177"/>
      <c r="AE76" s="180"/>
      <c r="AF76" s="88"/>
      <c r="AG76" s="88"/>
      <c r="AH76" s="88"/>
      <c r="AI76" s="88"/>
      <c r="AJ76" s="88"/>
      <c r="AK76" s="88"/>
      <c r="AL76" s="88"/>
      <c r="AM76" s="88"/>
      <c r="AN76" s="88"/>
      <c r="AO76" s="88"/>
      <c r="AP76" s="41"/>
      <c r="AQ76" s="41"/>
      <c r="AR76" s="41"/>
      <c r="AS76" s="41"/>
    </row>
    <row r="77" spans="1:45" ht="19.5" customHeight="1">
      <c r="A77" s="30"/>
      <c r="B77" s="152" t="s">
        <v>166</v>
      </c>
      <c r="C77" s="153"/>
      <c r="D77" s="153"/>
      <c r="E77" s="153"/>
      <c r="F77" s="153"/>
      <c r="G77" s="153"/>
      <c r="H77" s="154"/>
      <c r="I77" s="303"/>
      <c r="J77" s="304"/>
      <c r="K77" s="304"/>
      <c r="L77" s="304"/>
      <c r="M77" s="304"/>
      <c r="N77" s="304"/>
      <c r="O77" s="304"/>
      <c r="P77" s="304"/>
      <c r="Q77" s="304"/>
      <c r="R77" s="304"/>
      <c r="S77" s="304"/>
      <c r="T77" s="305"/>
      <c r="U77" s="280"/>
      <c r="V77" s="281"/>
      <c r="W77" s="282"/>
      <c r="X77" s="85"/>
      <c r="Y77" s="186"/>
      <c r="Z77" s="187"/>
      <c r="AA77" s="176"/>
      <c r="AB77" s="177"/>
      <c r="AC77" s="177"/>
      <c r="AD77" s="177"/>
      <c r="AE77" s="180"/>
      <c r="AF77" s="88"/>
      <c r="AG77" s="88"/>
      <c r="AH77" s="88"/>
      <c r="AI77" s="88"/>
      <c r="AJ77" s="88"/>
      <c r="AK77" s="88"/>
      <c r="AL77" s="88"/>
      <c r="AM77" s="88"/>
      <c r="AN77" s="88"/>
      <c r="AO77" s="88"/>
      <c r="AP77" s="41"/>
      <c r="AQ77" s="41"/>
      <c r="AR77" s="41"/>
      <c r="AS77" s="41"/>
    </row>
    <row r="78" spans="1:45" ht="9.75" customHeight="1">
      <c r="A78" s="97"/>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88"/>
      <c r="Z78" s="189"/>
      <c r="AA78" s="181"/>
      <c r="AB78" s="182"/>
      <c r="AC78" s="182"/>
      <c r="AD78" s="182"/>
      <c r="AE78" s="183"/>
      <c r="AF78" s="88"/>
      <c r="AG78" s="88"/>
      <c r="AH78" s="88"/>
      <c r="AI78" s="88"/>
      <c r="AJ78" s="88"/>
      <c r="AK78" s="88"/>
      <c r="AL78" s="88"/>
      <c r="AM78" s="88"/>
      <c r="AN78" s="88"/>
      <c r="AO78" s="88"/>
      <c r="AP78" s="41"/>
      <c r="AQ78" s="41"/>
      <c r="AR78" s="41"/>
      <c r="AS78" s="41"/>
    </row>
    <row r="79" spans="1:45" ht="19.5" customHeight="1">
      <c r="A79" s="30" t="s">
        <v>22</v>
      </c>
      <c r="B79" s="132" t="s">
        <v>203</v>
      </c>
      <c r="C79" s="47"/>
      <c r="D79" s="47"/>
      <c r="E79" s="47"/>
      <c r="F79" s="47"/>
      <c r="G79" s="47"/>
      <c r="H79" s="47"/>
      <c r="I79" s="47"/>
      <c r="J79" s="47"/>
      <c r="K79" s="47"/>
      <c r="L79" s="47"/>
      <c r="M79" s="47"/>
      <c r="N79" s="47"/>
      <c r="O79" s="47"/>
      <c r="P79" s="47"/>
      <c r="Q79" s="47"/>
      <c r="R79" s="47"/>
      <c r="S79" s="47"/>
      <c r="T79" s="47"/>
      <c r="U79" s="47"/>
      <c r="V79" s="47"/>
      <c r="W79" s="47"/>
      <c r="X79" s="47"/>
      <c r="Y79" s="186" t="str">
        <f>IF(B80="","否",IF(X57&gt;=3,IF(OR(B82="○",B83="○",B84="○"),"適","否"),"適"))</f>
        <v>否</v>
      </c>
      <c r="Z79" s="187"/>
      <c r="AA79" s="176" t="s">
        <v>88</v>
      </c>
      <c r="AB79" s="177"/>
      <c r="AC79" s="178"/>
      <c r="AD79" s="178"/>
      <c r="AE79" s="179"/>
      <c r="AF79" s="44"/>
      <c r="AG79" s="44"/>
      <c r="AH79" s="44"/>
      <c r="AI79" s="44"/>
      <c r="AJ79" s="44"/>
      <c r="AK79" s="44"/>
      <c r="AL79" s="44"/>
      <c r="AM79" s="52"/>
      <c r="AN79" s="52"/>
      <c r="AO79" s="52"/>
      <c r="AP79" s="41"/>
      <c r="AQ79" s="41"/>
      <c r="AR79" s="41"/>
      <c r="AS79" s="41"/>
    </row>
    <row r="80" spans="1:45" ht="19.5" customHeight="1">
      <c r="A80" s="30"/>
      <c r="B80" s="67"/>
      <c r="C80" s="168" t="s">
        <v>83</v>
      </c>
      <c r="D80" s="168"/>
      <c r="E80" s="168"/>
      <c r="F80" s="67"/>
      <c r="G80" s="168" t="s">
        <v>84</v>
      </c>
      <c r="H80" s="168"/>
      <c r="I80" s="168"/>
      <c r="J80" s="47"/>
      <c r="K80" s="47"/>
      <c r="L80" s="47"/>
      <c r="M80" s="47"/>
      <c r="N80" s="47"/>
      <c r="O80" s="47"/>
      <c r="P80" s="47"/>
      <c r="Q80" s="47"/>
      <c r="R80" s="47"/>
      <c r="S80" s="47"/>
      <c r="T80" s="47"/>
      <c r="U80" s="47"/>
      <c r="V80" s="47"/>
      <c r="W80" s="47"/>
      <c r="X80" s="47"/>
      <c r="Y80" s="186"/>
      <c r="Z80" s="187"/>
      <c r="AA80" s="176"/>
      <c r="AB80" s="177"/>
      <c r="AC80" s="177"/>
      <c r="AD80" s="177"/>
      <c r="AE80" s="180"/>
      <c r="AF80" s="44"/>
      <c r="AG80" s="44"/>
      <c r="AH80" s="44"/>
      <c r="AI80" s="44"/>
      <c r="AJ80" s="44"/>
      <c r="AK80" s="44"/>
      <c r="AL80" s="44"/>
      <c r="AM80" s="52"/>
      <c r="AN80" s="52"/>
      <c r="AO80" s="52"/>
      <c r="AP80" s="41"/>
      <c r="AQ80" s="41"/>
      <c r="AR80" s="41"/>
      <c r="AS80" s="41"/>
    </row>
    <row r="81" spans="1:45" ht="19.5" customHeight="1">
      <c r="A81" s="30"/>
      <c r="B81" s="108" t="s">
        <v>169</v>
      </c>
      <c r="C81" s="80"/>
      <c r="D81" s="80"/>
      <c r="E81" s="80"/>
      <c r="F81" s="80"/>
      <c r="G81" s="80"/>
      <c r="H81" s="80"/>
      <c r="I81" s="80"/>
      <c r="J81" s="80"/>
      <c r="K81" s="80"/>
      <c r="L81" s="80"/>
      <c r="M81" s="80"/>
      <c r="N81" s="80"/>
      <c r="O81" s="80"/>
      <c r="P81" s="80"/>
      <c r="Q81" s="80"/>
      <c r="R81" s="80"/>
      <c r="S81" s="80"/>
      <c r="T81" s="80"/>
      <c r="U81" s="80"/>
      <c r="V81" s="80"/>
      <c r="W81" s="80"/>
      <c r="X81" s="80"/>
      <c r="Y81" s="186"/>
      <c r="Z81" s="187"/>
      <c r="AA81" s="176"/>
      <c r="AB81" s="177"/>
      <c r="AC81" s="177"/>
      <c r="AD81" s="177"/>
      <c r="AE81" s="180"/>
      <c r="AF81" s="44"/>
      <c r="AG81" s="44"/>
      <c r="AH81" s="44"/>
      <c r="AI81" s="44"/>
      <c r="AJ81" s="44"/>
      <c r="AK81" s="44"/>
      <c r="AL81" s="44"/>
      <c r="AM81" s="52"/>
      <c r="AN81" s="52"/>
      <c r="AO81" s="52"/>
      <c r="AP81" s="41"/>
      <c r="AQ81" s="41"/>
      <c r="AR81" s="41"/>
      <c r="AS81" s="41"/>
    </row>
    <row r="82" spans="1:45" ht="19.5" customHeight="1">
      <c r="A82" s="30"/>
      <c r="B82" s="79"/>
      <c r="C82" s="165" t="s">
        <v>82</v>
      </c>
      <c r="D82" s="165"/>
      <c r="E82" s="165"/>
      <c r="F82" s="165"/>
      <c r="G82" s="165"/>
      <c r="H82" s="165"/>
      <c r="I82" s="165"/>
      <c r="J82" s="165"/>
      <c r="K82" s="165"/>
      <c r="L82" s="165"/>
      <c r="M82" s="165"/>
      <c r="N82" s="165"/>
      <c r="O82" s="165"/>
      <c r="P82" s="165"/>
      <c r="Q82" s="165"/>
      <c r="R82" s="165"/>
      <c r="S82" s="165"/>
      <c r="T82" s="165"/>
      <c r="U82" s="165"/>
      <c r="V82" s="165"/>
      <c r="W82" s="165"/>
      <c r="X82" s="80"/>
      <c r="Y82" s="186"/>
      <c r="Z82" s="187"/>
      <c r="AA82" s="176"/>
      <c r="AB82" s="177"/>
      <c r="AC82" s="177"/>
      <c r="AD82" s="177"/>
      <c r="AE82" s="180"/>
      <c r="AF82" s="44"/>
      <c r="AG82" s="44"/>
      <c r="AH82" s="44"/>
      <c r="AI82" s="44"/>
      <c r="AJ82" s="44"/>
      <c r="AK82" s="44"/>
      <c r="AL82" s="44"/>
      <c r="AM82" s="52"/>
      <c r="AN82" s="52"/>
      <c r="AO82" s="52"/>
      <c r="AP82" s="41"/>
      <c r="AQ82" s="41"/>
      <c r="AR82" s="41"/>
      <c r="AS82" s="41"/>
    </row>
    <row r="83" spans="1:45" ht="19.5" customHeight="1">
      <c r="A83" s="30"/>
      <c r="B83" s="79"/>
      <c r="C83" s="165" t="s">
        <v>85</v>
      </c>
      <c r="D83" s="165"/>
      <c r="E83" s="165"/>
      <c r="F83" s="165"/>
      <c r="G83" s="165"/>
      <c r="H83" s="165"/>
      <c r="I83" s="165"/>
      <c r="J83" s="165"/>
      <c r="K83" s="165"/>
      <c r="L83" s="165"/>
      <c r="M83" s="165"/>
      <c r="N83" s="165"/>
      <c r="O83" s="165"/>
      <c r="P83" s="165"/>
      <c r="Q83" s="165"/>
      <c r="R83" s="165"/>
      <c r="S83" s="165"/>
      <c r="T83" s="165"/>
      <c r="U83" s="165"/>
      <c r="V83" s="165"/>
      <c r="W83" s="165"/>
      <c r="X83" s="80"/>
      <c r="Y83" s="186"/>
      <c r="Z83" s="187"/>
      <c r="AA83" s="176"/>
      <c r="AB83" s="177"/>
      <c r="AC83" s="177"/>
      <c r="AD83" s="177"/>
      <c r="AE83" s="180"/>
      <c r="AF83" s="44"/>
      <c r="AG83" s="44"/>
      <c r="AH83" s="44"/>
      <c r="AI83" s="44"/>
      <c r="AJ83" s="44"/>
      <c r="AK83" s="44"/>
      <c r="AL83" s="44"/>
      <c r="AM83" s="52"/>
      <c r="AN83" s="52"/>
      <c r="AO83" s="52"/>
      <c r="AP83" s="41"/>
      <c r="AQ83" s="41"/>
      <c r="AR83" s="41"/>
      <c r="AS83" s="41"/>
    </row>
    <row r="84" spans="1:45" ht="19.5" customHeight="1">
      <c r="A84" s="30"/>
      <c r="B84" s="79"/>
      <c r="C84" s="165" t="s">
        <v>86</v>
      </c>
      <c r="D84" s="165"/>
      <c r="E84" s="165"/>
      <c r="F84" s="165"/>
      <c r="G84" s="165"/>
      <c r="H84" s="165"/>
      <c r="I84" s="165"/>
      <c r="J84" s="165"/>
      <c r="K84" s="165"/>
      <c r="L84" s="165"/>
      <c r="M84" s="165"/>
      <c r="N84" s="165"/>
      <c r="O84" s="165"/>
      <c r="P84" s="165"/>
      <c r="Q84" s="165"/>
      <c r="R84" s="165"/>
      <c r="S84" s="165"/>
      <c r="T84" s="165"/>
      <c r="U84" s="165"/>
      <c r="V84" s="165"/>
      <c r="W84" s="165"/>
      <c r="X84" s="80"/>
      <c r="Y84" s="186"/>
      <c r="Z84" s="187"/>
      <c r="AA84" s="176"/>
      <c r="AB84" s="177"/>
      <c r="AC84" s="177"/>
      <c r="AD84" s="177"/>
      <c r="AE84" s="180"/>
      <c r="AF84" s="44"/>
      <c r="AG84" s="44"/>
      <c r="AH84" s="44"/>
      <c r="AI84" s="44"/>
      <c r="AJ84" s="44"/>
      <c r="AK84" s="44"/>
      <c r="AL84" s="44"/>
      <c r="AM84" s="52"/>
      <c r="AN84" s="52"/>
      <c r="AO84" s="52"/>
      <c r="AP84" s="41"/>
      <c r="AQ84" s="41"/>
      <c r="AR84" s="41"/>
      <c r="AS84" s="41"/>
    </row>
    <row r="85" spans="1:45" ht="9.75" customHeight="1">
      <c r="A85" s="30"/>
      <c r="B85" s="80"/>
      <c r="C85" s="80"/>
      <c r="D85" s="80"/>
      <c r="E85" s="80"/>
      <c r="F85" s="80"/>
      <c r="G85" s="80"/>
      <c r="H85" s="80"/>
      <c r="I85" s="80"/>
      <c r="J85" s="80"/>
      <c r="K85" s="80"/>
      <c r="L85" s="80"/>
      <c r="M85" s="80"/>
      <c r="N85" s="80"/>
      <c r="O85" s="80"/>
      <c r="P85" s="80"/>
      <c r="Q85" s="80"/>
      <c r="R85" s="80"/>
      <c r="S85" s="80"/>
      <c r="T85" s="80"/>
      <c r="U85" s="80"/>
      <c r="V85" s="80"/>
      <c r="W85" s="80"/>
      <c r="X85" s="80"/>
      <c r="Y85" s="188"/>
      <c r="Z85" s="189"/>
      <c r="AA85" s="181"/>
      <c r="AB85" s="182"/>
      <c r="AC85" s="182"/>
      <c r="AD85" s="182"/>
      <c r="AE85" s="183"/>
      <c r="AF85" s="44"/>
      <c r="AG85" s="44"/>
      <c r="AH85" s="44"/>
      <c r="AI85" s="44"/>
      <c r="AJ85" s="44"/>
      <c r="AK85" s="44"/>
      <c r="AL85" s="44"/>
      <c r="AM85" s="52"/>
      <c r="AN85" s="52"/>
      <c r="AO85" s="52"/>
      <c r="AP85" s="41"/>
      <c r="AQ85" s="41"/>
      <c r="AR85" s="41"/>
      <c r="AS85" s="41"/>
    </row>
    <row r="86" spans="1:45" ht="19.5" customHeight="1">
      <c r="A86" s="22" t="s">
        <v>23</v>
      </c>
      <c r="B86" s="50" t="s">
        <v>36</v>
      </c>
      <c r="C86" s="50"/>
      <c r="D86" s="50"/>
      <c r="E86" s="50"/>
      <c r="F86" s="50"/>
      <c r="G86" s="50"/>
      <c r="H86" s="50"/>
      <c r="I86" s="50"/>
      <c r="J86" s="50"/>
      <c r="K86" s="50"/>
      <c r="L86" s="50"/>
      <c r="M86" s="23"/>
      <c r="N86" s="50"/>
      <c r="O86" s="50"/>
      <c r="P86" s="50"/>
      <c r="Q86" s="50"/>
      <c r="R86" s="50"/>
      <c r="S86" s="50"/>
      <c r="T86" s="50"/>
      <c r="U86" s="50"/>
      <c r="V86" s="50"/>
      <c r="W86" s="50"/>
      <c r="X86" s="50"/>
      <c r="Y86" s="184" t="str">
        <f>IF(B87="○","適","否")</f>
        <v>否</v>
      </c>
      <c r="Z86" s="185"/>
      <c r="AA86" s="190" t="s">
        <v>193</v>
      </c>
      <c r="AB86" s="178"/>
      <c r="AC86" s="178"/>
      <c r="AD86" s="178"/>
      <c r="AE86" s="179"/>
      <c r="AF86" s="40"/>
      <c r="AG86" s="40"/>
      <c r="AH86" s="40"/>
      <c r="AI86" s="40"/>
      <c r="AJ86" s="40"/>
      <c r="AK86" s="40"/>
      <c r="AL86" s="40"/>
      <c r="AM86" s="52"/>
      <c r="AN86" s="52"/>
      <c r="AO86" s="52"/>
      <c r="AP86" s="41"/>
      <c r="AQ86" s="41"/>
      <c r="AR86" s="41"/>
      <c r="AS86" s="41"/>
    </row>
    <row r="87" spans="1:45" ht="19.5" customHeight="1">
      <c r="A87" s="30"/>
      <c r="B87" s="67"/>
      <c r="C87" s="168" t="s">
        <v>83</v>
      </c>
      <c r="D87" s="168"/>
      <c r="E87" s="168"/>
      <c r="F87" s="67"/>
      <c r="G87" s="168" t="s">
        <v>84</v>
      </c>
      <c r="H87" s="168"/>
      <c r="I87" s="168"/>
      <c r="J87" s="129"/>
      <c r="K87" s="1"/>
      <c r="L87" s="1"/>
      <c r="M87" s="1"/>
      <c r="N87" s="62"/>
      <c r="O87" s="123"/>
      <c r="P87" s="123"/>
      <c r="Q87" s="123"/>
      <c r="R87" s="62"/>
      <c r="S87" s="123"/>
      <c r="T87" s="123"/>
      <c r="U87" s="123"/>
      <c r="V87" s="129"/>
      <c r="W87" s="1"/>
      <c r="X87" s="1"/>
      <c r="Y87" s="186"/>
      <c r="Z87" s="187"/>
      <c r="AA87" s="176"/>
      <c r="AB87" s="177"/>
      <c r="AC87" s="177"/>
      <c r="AD87" s="177"/>
      <c r="AE87" s="180"/>
      <c r="AF87" s="44"/>
      <c r="AG87" s="44"/>
      <c r="AH87" s="44"/>
      <c r="AI87" s="44"/>
      <c r="AJ87" s="44"/>
      <c r="AK87" s="44"/>
      <c r="AL87" s="44"/>
      <c r="AM87" s="52"/>
      <c r="AN87" s="52"/>
      <c r="AO87" s="52"/>
      <c r="AP87" s="41"/>
      <c r="AQ87" s="41"/>
      <c r="AR87" s="41"/>
      <c r="AS87" s="41"/>
    </row>
    <row r="88" spans="1:45" ht="9.75" customHeight="1">
      <c r="A88" s="49"/>
      <c r="B88" s="48"/>
      <c r="C88" s="48"/>
      <c r="D88" s="48"/>
      <c r="E88" s="48"/>
      <c r="F88" s="48"/>
      <c r="G88" s="48"/>
      <c r="H88" s="48"/>
      <c r="I88" s="48"/>
      <c r="J88" s="48"/>
      <c r="K88" s="48"/>
      <c r="L88" s="48"/>
      <c r="M88" s="48"/>
      <c r="N88" s="48"/>
      <c r="O88" s="48"/>
      <c r="P88" s="48"/>
      <c r="Q88" s="48"/>
      <c r="R88" s="48"/>
      <c r="S88" s="48"/>
      <c r="T88" s="48"/>
      <c r="U88" s="48"/>
      <c r="V88" s="48"/>
      <c r="W88" s="48"/>
      <c r="X88" s="48"/>
      <c r="Y88" s="188"/>
      <c r="Z88" s="189"/>
      <c r="AA88" s="181"/>
      <c r="AB88" s="182"/>
      <c r="AC88" s="182"/>
      <c r="AD88" s="182"/>
      <c r="AE88" s="183"/>
      <c r="AF88" s="44"/>
      <c r="AG88" s="44"/>
      <c r="AH88" s="44"/>
      <c r="AI88" s="44"/>
      <c r="AJ88" s="44"/>
      <c r="AK88" s="44"/>
      <c r="AL88" s="44"/>
      <c r="AM88" s="52"/>
      <c r="AN88" s="52"/>
      <c r="AO88" s="52"/>
      <c r="AP88" s="41"/>
      <c r="AQ88" s="41"/>
      <c r="AR88" s="41"/>
      <c r="AS88" s="41"/>
    </row>
    <row r="89" spans="1:45" ht="19.5" customHeight="1" hidden="1">
      <c r="A89" s="46"/>
      <c r="B89" s="43"/>
      <c r="C89" s="43"/>
      <c r="D89" s="43"/>
      <c r="E89" s="43"/>
      <c r="F89" s="43"/>
      <c r="G89" s="43"/>
      <c r="H89" s="43"/>
      <c r="I89" s="43"/>
      <c r="J89" s="43"/>
      <c r="K89" s="43"/>
      <c r="L89" s="43"/>
      <c r="M89" s="43"/>
      <c r="N89" s="43"/>
      <c r="O89" s="43"/>
      <c r="P89" s="43"/>
      <c r="Q89" s="43"/>
      <c r="R89" s="43"/>
      <c r="S89" s="43"/>
      <c r="T89" s="43"/>
      <c r="U89" s="43"/>
      <c r="V89" s="43"/>
      <c r="W89" s="43"/>
      <c r="X89" s="43"/>
      <c r="Y89" s="63"/>
      <c r="Z89" s="63"/>
      <c r="AA89" s="64"/>
      <c r="AB89" s="64"/>
      <c r="AC89" s="64"/>
      <c r="AD89" s="64"/>
      <c r="AE89" s="64"/>
      <c r="AF89" s="44"/>
      <c r="AG89" s="44"/>
      <c r="AH89" s="44"/>
      <c r="AI89" s="44"/>
      <c r="AJ89" s="44"/>
      <c r="AK89" s="44"/>
      <c r="AL89" s="44"/>
      <c r="AM89" s="52"/>
      <c r="AN89" s="52"/>
      <c r="AO89" s="52"/>
      <c r="AP89" s="41"/>
      <c r="AQ89" s="41"/>
      <c r="AR89" s="41"/>
      <c r="AS89" s="41"/>
    </row>
    <row r="90" spans="1:45" ht="19.5" customHeight="1" hidden="1">
      <c r="A90" s="46"/>
      <c r="B90" s="43"/>
      <c r="C90" s="43"/>
      <c r="D90" s="43"/>
      <c r="E90" s="43"/>
      <c r="F90" s="43"/>
      <c r="G90" s="43"/>
      <c r="H90" s="43"/>
      <c r="I90" s="43"/>
      <c r="J90" s="43"/>
      <c r="K90" s="43"/>
      <c r="L90" s="43"/>
      <c r="M90" s="43"/>
      <c r="N90" s="43"/>
      <c r="O90" s="43"/>
      <c r="P90" s="43"/>
      <c r="Q90" s="43"/>
      <c r="R90" s="43"/>
      <c r="S90" s="43"/>
      <c r="T90" s="43"/>
      <c r="U90" s="43"/>
      <c r="V90" s="43"/>
      <c r="W90" s="43"/>
      <c r="X90" s="43"/>
      <c r="Y90" s="63"/>
      <c r="Z90" s="63"/>
      <c r="AA90" s="64"/>
      <c r="AB90" s="64"/>
      <c r="AC90" s="64"/>
      <c r="AD90" s="64"/>
      <c r="AE90" s="64"/>
      <c r="AF90" s="44"/>
      <c r="AG90" s="44"/>
      <c r="AH90" s="44"/>
      <c r="AI90" s="44"/>
      <c r="AJ90" s="44"/>
      <c r="AK90" s="44"/>
      <c r="AL90" s="44"/>
      <c r="AM90" s="52"/>
      <c r="AN90" s="52"/>
      <c r="AO90" s="52"/>
      <c r="AP90" s="41"/>
      <c r="AQ90" s="41"/>
      <c r="AR90" s="41"/>
      <c r="AS90" s="41"/>
    </row>
    <row r="91" spans="1:45" ht="19.5" customHeight="1">
      <c r="A91" s="22" t="s">
        <v>35</v>
      </c>
      <c r="B91" s="131" t="s">
        <v>207</v>
      </c>
      <c r="C91" s="83"/>
      <c r="D91" s="83"/>
      <c r="E91" s="83"/>
      <c r="F91" s="83"/>
      <c r="G91" s="83"/>
      <c r="H91" s="83"/>
      <c r="I91" s="83"/>
      <c r="J91" s="83"/>
      <c r="K91" s="83"/>
      <c r="L91" s="83"/>
      <c r="M91" s="83"/>
      <c r="N91" s="83"/>
      <c r="O91" s="83"/>
      <c r="P91" s="83"/>
      <c r="Q91" s="83"/>
      <c r="R91" s="83"/>
      <c r="S91" s="83"/>
      <c r="T91" s="83"/>
      <c r="U91" s="83"/>
      <c r="V91" s="83"/>
      <c r="W91" s="83"/>
      <c r="X91" s="83"/>
      <c r="Y91" s="184" t="str">
        <f>IF(X57=1,"適",IF(B93="○","適","否"))</f>
        <v>否</v>
      </c>
      <c r="Z91" s="185"/>
      <c r="AA91" s="190" t="s">
        <v>129</v>
      </c>
      <c r="AB91" s="178"/>
      <c r="AC91" s="178"/>
      <c r="AD91" s="178"/>
      <c r="AE91" s="179"/>
      <c r="AF91" s="44"/>
      <c r="AG91" s="44"/>
      <c r="AH91" s="44"/>
      <c r="AI91" s="44"/>
      <c r="AJ91" s="44"/>
      <c r="AK91" s="44"/>
      <c r="AL91" s="44"/>
      <c r="AM91" s="52"/>
      <c r="AN91" s="52"/>
      <c r="AO91" s="52"/>
      <c r="AP91" s="41"/>
      <c r="AQ91" s="41"/>
      <c r="AR91" s="41"/>
      <c r="AS91" s="41"/>
    </row>
    <row r="92" spans="1:45" ht="19.5" customHeight="1">
      <c r="A92" s="103"/>
      <c r="B92" s="109" t="s">
        <v>170</v>
      </c>
      <c r="C92" s="101"/>
      <c r="D92" s="101"/>
      <c r="E92" s="101"/>
      <c r="F92" s="101"/>
      <c r="G92" s="101"/>
      <c r="H92" s="101"/>
      <c r="I92" s="101"/>
      <c r="J92" s="101"/>
      <c r="K92" s="101"/>
      <c r="L92" s="101"/>
      <c r="M92" s="101"/>
      <c r="N92" s="101"/>
      <c r="O92" s="101"/>
      <c r="P92" s="101"/>
      <c r="Q92" s="101"/>
      <c r="R92" s="101"/>
      <c r="S92" s="101"/>
      <c r="T92" s="101"/>
      <c r="U92" s="101"/>
      <c r="V92" s="101"/>
      <c r="W92" s="101"/>
      <c r="X92" s="94"/>
      <c r="Y92" s="186"/>
      <c r="Z92" s="187"/>
      <c r="AA92" s="176"/>
      <c r="AB92" s="177"/>
      <c r="AC92" s="177"/>
      <c r="AD92" s="177"/>
      <c r="AE92" s="180"/>
      <c r="AF92" s="92"/>
      <c r="AG92" s="92"/>
      <c r="AH92" s="92"/>
      <c r="AI92" s="92"/>
      <c r="AJ92" s="92"/>
      <c r="AK92" s="92"/>
      <c r="AL92" s="92"/>
      <c r="AM92" s="92"/>
      <c r="AN92" s="92"/>
      <c r="AO92" s="92"/>
      <c r="AP92" s="41"/>
      <c r="AQ92" s="41"/>
      <c r="AR92" s="41"/>
      <c r="AS92" s="41"/>
    </row>
    <row r="93" spans="1:45" ht="19.5" customHeight="1">
      <c r="A93" s="30"/>
      <c r="B93" s="79"/>
      <c r="C93" s="164" t="s">
        <v>130</v>
      </c>
      <c r="D93" s="164"/>
      <c r="E93" s="164"/>
      <c r="F93" s="164"/>
      <c r="G93" s="164"/>
      <c r="H93" s="164"/>
      <c r="I93" s="164"/>
      <c r="J93" s="164"/>
      <c r="K93" s="164"/>
      <c r="L93" s="164"/>
      <c r="M93" s="164"/>
      <c r="N93" s="164"/>
      <c r="O93" s="164"/>
      <c r="P93" s="164"/>
      <c r="Q93" s="164"/>
      <c r="R93" s="164"/>
      <c r="S93" s="164"/>
      <c r="T93" s="164"/>
      <c r="U93" s="164"/>
      <c r="V93" s="164"/>
      <c r="W93" s="164"/>
      <c r="X93" s="80"/>
      <c r="Y93" s="186"/>
      <c r="Z93" s="187"/>
      <c r="AA93" s="176"/>
      <c r="AB93" s="177"/>
      <c r="AC93" s="177"/>
      <c r="AD93" s="177"/>
      <c r="AE93" s="180"/>
      <c r="AF93" s="44"/>
      <c r="AG93" s="44"/>
      <c r="AH93" s="44"/>
      <c r="AI93" s="44"/>
      <c r="AJ93" s="44"/>
      <c r="AK93" s="44"/>
      <c r="AL93" s="44"/>
      <c r="AM93" s="52"/>
      <c r="AN93" s="52"/>
      <c r="AO93" s="52"/>
      <c r="AP93" s="41"/>
      <c r="AQ93" s="41"/>
      <c r="AR93" s="41"/>
      <c r="AS93" s="41"/>
    </row>
    <row r="94" spans="1:45" ht="19.5" customHeight="1">
      <c r="A94" s="30"/>
      <c r="B94" s="287">
        <f>IF(V57="","",V57)</f>
      </c>
      <c r="C94" s="287"/>
      <c r="D94" s="288"/>
      <c r="E94" s="288"/>
      <c r="F94" s="288"/>
      <c r="G94" s="288"/>
      <c r="H94" s="288"/>
      <c r="I94" s="288"/>
      <c r="J94" s="288"/>
      <c r="K94" s="288"/>
      <c r="L94" s="288"/>
      <c r="M94" s="287">
        <f>IF(V58="","",V58)</f>
      </c>
      <c r="N94" s="287"/>
      <c r="O94" s="288"/>
      <c r="P94" s="288"/>
      <c r="Q94" s="288"/>
      <c r="R94" s="288"/>
      <c r="S94" s="288"/>
      <c r="T94" s="288"/>
      <c r="U94" s="288"/>
      <c r="V94" s="288"/>
      <c r="W94" s="288"/>
      <c r="X94" s="80"/>
      <c r="Y94" s="186"/>
      <c r="Z94" s="187"/>
      <c r="AA94" s="176"/>
      <c r="AB94" s="177"/>
      <c r="AC94" s="177"/>
      <c r="AD94" s="177"/>
      <c r="AE94" s="180"/>
      <c r="AF94" s="44"/>
      <c r="AG94" s="44"/>
      <c r="AH94" s="44"/>
      <c r="AI94" s="44"/>
      <c r="AJ94" s="44"/>
      <c r="AK94" s="44"/>
      <c r="AL94" s="44"/>
      <c r="AM94" s="52"/>
      <c r="AN94" s="52"/>
      <c r="AO94" s="52"/>
      <c r="AP94" s="41"/>
      <c r="AQ94" s="41"/>
      <c r="AR94" s="41"/>
      <c r="AS94" s="41"/>
    </row>
    <row r="95" spans="1:45" ht="9.75" customHeight="1">
      <c r="A95" s="30"/>
      <c r="B95" s="80"/>
      <c r="C95" s="80"/>
      <c r="D95" s="80"/>
      <c r="E95" s="80"/>
      <c r="F95" s="80"/>
      <c r="G95" s="80"/>
      <c r="H95" s="80"/>
      <c r="I95" s="80"/>
      <c r="J95" s="80"/>
      <c r="K95" s="80"/>
      <c r="L95" s="80"/>
      <c r="M95" s="80"/>
      <c r="N95" s="80"/>
      <c r="O95" s="80"/>
      <c r="P95" s="80"/>
      <c r="Q95" s="80"/>
      <c r="R95" s="80"/>
      <c r="S95" s="80"/>
      <c r="T95" s="80"/>
      <c r="U95" s="80"/>
      <c r="V95" s="80"/>
      <c r="W95" s="80"/>
      <c r="X95" s="80"/>
      <c r="Y95" s="188"/>
      <c r="Z95" s="189"/>
      <c r="AA95" s="181"/>
      <c r="AB95" s="182"/>
      <c r="AC95" s="182"/>
      <c r="AD95" s="182"/>
      <c r="AE95" s="183"/>
      <c r="AF95" s="44"/>
      <c r="AG95" s="44"/>
      <c r="AH95" s="44"/>
      <c r="AI95" s="44"/>
      <c r="AJ95" s="44"/>
      <c r="AK95" s="44"/>
      <c r="AL95" s="44"/>
      <c r="AM95" s="52"/>
      <c r="AN95" s="52"/>
      <c r="AO95" s="52"/>
      <c r="AP95" s="41"/>
      <c r="AQ95" s="41"/>
      <c r="AR95" s="41"/>
      <c r="AS95" s="41"/>
    </row>
    <row r="96" spans="1:45" ht="19.5" customHeight="1">
      <c r="A96" s="22" t="s">
        <v>77</v>
      </c>
      <c r="B96" s="83" t="s">
        <v>95</v>
      </c>
      <c r="C96" s="83"/>
      <c r="D96" s="83"/>
      <c r="E96" s="83"/>
      <c r="F96" s="83"/>
      <c r="G96" s="83"/>
      <c r="H96" s="83"/>
      <c r="I96" s="83"/>
      <c r="J96" s="83"/>
      <c r="K96" s="83"/>
      <c r="L96" s="83"/>
      <c r="M96" s="83"/>
      <c r="N96" s="83"/>
      <c r="O96" s="83"/>
      <c r="P96" s="83"/>
      <c r="Q96" s="83"/>
      <c r="R96" s="83"/>
      <c r="S96" s="83"/>
      <c r="T96" s="83"/>
      <c r="U96" s="83"/>
      <c r="V96" s="83"/>
      <c r="W96" s="83"/>
      <c r="X96" s="83"/>
      <c r="Y96" s="184" t="str">
        <f>IF(X57&lt;=2,"適",IF(B98="○","適","否"))</f>
        <v>適</v>
      </c>
      <c r="Z96" s="185"/>
      <c r="AA96" s="190" t="s">
        <v>131</v>
      </c>
      <c r="AB96" s="178"/>
      <c r="AC96" s="178"/>
      <c r="AD96" s="178"/>
      <c r="AE96" s="179"/>
      <c r="AF96" s="44"/>
      <c r="AG96" s="44"/>
      <c r="AH96" s="44"/>
      <c r="AI96" s="44"/>
      <c r="AJ96" s="44"/>
      <c r="AK96" s="44"/>
      <c r="AL96" s="44"/>
      <c r="AM96" s="52"/>
      <c r="AN96" s="52"/>
      <c r="AO96" s="52"/>
      <c r="AP96" s="41"/>
      <c r="AQ96" s="41"/>
      <c r="AR96" s="41"/>
      <c r="AS96" s="41"/>
    </row>
    <row r="97" spans="1:45" ht="19.5" customHeight="1">
      <c r="A97" s="103"/>
      <c r="B97" s="109" t="s">
        <v>171</v>
      </c>
      <c r="C97" s="101"/>
      <c r="D97" s="101"/>
      <c r="E97" s="101"/>
      <c r="F97" s="101"/>
      <c r="G97" s="101"/>
      <c r="H97" s="101"/>
      <c r="I97" s="101"/>
      <c r="J97" s="101"/>
      <c r="K97" s="101"/>
      <c r="L97" s="101"/>
      <c r="M97" s="101"/>
      <c r="N97" s="101"/>
      <c r="O97" s="101"/>
      <c r="P97" s="101"/>
      <c r="Q97" s="101"/>
      <c r="R97" s="101"/>
      <c r="S97" s="101"/>
      <c r="T97" s="101"/>
      <c r="U97" s="101"/>
      <c r="V97" s="101"/>
      <c r="W97" s="101"/>
      <c r="X97" s="94"/>
      <c r="Y97" s="186"/>
      <c r="Z97" s="187"/>
      <c r="AA97" s="176"/>
      <c r="AB97" s="177"/>
      <c r="AC97" s="177"/>
      <c r="AD97" s="177"/>
      <c r="AE97" s="180"/>
      <c r="AF97" s="92"/>
      <c r="AG97" s="92"/>
      <c r="AH97" s="92"/>
      <c r="AI97" s="92"/>
      <c r="AJ97" s="92"/>
      <c r="AK97" s="92"/>
      <c r="AL97" s="92"/>
      <c r="AM97" s="92"/>
      <c r="AN97" s="92"/>
      <c r="AO97" s="92"/>
      <c r="AP97" s="41"/>
      <c r="AQ97" s="41"/>
      <c r="AR97" s="41"/>
      <c r="AS97" s="41"/>
    </row>
    <row r="98" spans="1:45" ht="19.5" customHeight="1">
      <c r="A98" s="30"/>
      <c r="B98" s="79"/>
      <c r="C98" s="295" t="s">
        <v>96</v>
      </c>
      <c r="D98" s="295"/>
      <c r="E98" s="295"/>
      <c r="F98" s="295"/>
      <c r="G98" s="295"/>
      <c r="H98" s="295"/>
      <c r="I98" s="295"/>
      <c r="J98" s="295"/>
      <c r="K98" s="295"/>
      <c r="L98" s="295"/>
      <c r="M98" s="295"/>
      <c r="N98" s="295"/>
      <c r="O98" s="295"/>
      <c r="P98" s="295"/>
      <c r="Q98" s="295"/>
      <c r="R98" s="295"/>
      <c r="S98" s="295"/>
      <c r="T98" s="295"/>
      <c r="U98" s="295"/>
      <c r="V98" s="295"/>
      <c r="W98" s="295"/>
      <c r="X98" s="80"/>
      <c r="Y98" s="186"/>
      <c r="Z98" s="187"/>
      <c r="AA98" s="176"/>
      <c r="AB98" s="177"/>
      <c r="AC98" s="177"/>
      <c r="AD98" s="177"/>
      <c r="AE98" s="180"/>
      <c r="AF98" s="130"/>
      <c r="AG98" s="130"/>
      <c r="AH98" s="130"/>
      <c r="AI98" s="130"/>
      <c r="AJ98" s="130"/>
      <c r="AK98" s="130"/>
      <c r="AL98" s="130"/>
      <c r="AM98" s="130"/>
      <c r="AN98" s="130"/>
      <c r="AO98" s="130"/>
      <c r="AP98" s="41"/>
      <c r="AQ98" s="41"/>
      <c r="AR98" s="41"/>
      <c r="AS98" s="41"/>
    </row>
    <row r="99" spans="1:45" ht="9.75" customHeight="1">
      <c r="A99" s="30"/>
      <c r="B99" s="80"/>
      <c r="C99" s="80"/>
      <c r="D99" s="80"/>
      <c r="E99" s="80"/>
      <c r="F99" s="80"/>
      <c r="G99" s="80"/>
      <c r="H99" s="80"/>
      <c r="I99" s="80"/>
      <c r="J99" s="80"/>
      <c r="K99" s="80"/>
      <c r="L99" s="80"/>
      <c r="M99" s="80"/>
      <c r="N99" s="80"/>
      <c r="O99" s="80"/>
      <c r="P99" s="80"/>
      <c r="Q99" s="80"/>
      <c r="R99" s="80"/>
      <c r="S99" s="80"/>
      <c r="T99" s="80"/>
      <c r="U99" s="80"/>
      <c r="V99" s="80"/>
      <c r="W99" s="80"/>
      <c r="X99" s="80"/>
      <c r="Y99" s="188"/>
      <c r="Z99" s="189"/>
      <c r="AA99" s="181"/>
      <c r="AB99" s="182"/>
      <c r="AC99" s="182"/>
      <c r="AD99" s="182"/>
      <c r="AE99" s="183"/>
      <c r="AF99" s="130"/>
      <c r="AG99" s="130"/>
      <c r="AH99" s="130"/>
      <c r="AI99" s="130"/>
      <c r="AJ99" s="130"/>
      <c r="AK99" s="130"/>
      <c r="AL99" s="130"/>
      <c r="AM99" s="130"/>
      <c r="AN99" s="130"/>
      <c r="AO99" s="130"/>
      <c r="AP99" s="41"/>
      <c r="AQ99" s="41"/>
      <c r="AR99" s="41"/>
      <c r="AS99" s="41"/>
    </row>
    <row r="100" spans="1:45" ht="19.5" customHeight="1">
      <c r="A100" s="22" t="s">
        <v>87</v>
      </c>
      <c r="B100" s="83" t="s">
        <v>206</v>
      </c>
      <c r="C100" s="83"/>
      <c r="D100" s="83"/>
      <c r="E100" s="83"/>
      <c r="F100" s="83"/>
      <c r="G100" s="83"/>
      <c r="H100" s="83"/>
      <c r="I100" s="83"/>
      <c r="J100" s="83"/>
      <c r="K100" s="83"/>
      <c r="L100" s="83"/>
      <c r="M100" s="83"/>
      <c r="N100" s="83"/>
      <c r="O100" s="83"/>
      <c r="P100" s="83"/>
      <c r="Q100" s="83"/>
      <c r="R100" s="83"/>
      <c r="S100" s="83"/>
      <c r="T100" s="83"/>
      <c r="U100" s="83"/>
      <c r="V100" s="83"/>
      <c r="W100" s="83"/>
      <c r="X100" s="83"/>
      <c r="Y100" s="184" t="str">
        <f>IF(X57&gt;=3,IF(AND(B101="○",AK116=4),"適","否"),IF(AK116=4,"適","否"))</f>
        <v>適</v>
      </c>
      <c r="Z100" s="185"/>
      <c r="AA100" s="190" t="s">
        <v>132</v>
      </c>
      <c r="AB100" s="178"/>
      <c r="AC100" s="178"/>
      <c r="AD100" s="178"/>
      <c r="AE100" s="179"/>
      <c r="AF100" s="130"/>
      <c r="AG100" s="130"/>
      <c r="AH100" s="130"/>
      <c r="AI100" s="130"/>
      <c r="AJ100" s="130"/>
      <c r="AK100" s="130"/>
      <c r="AL100" s="130"/>
      <c r="AM100" s="130"/>
      <c r="AN100" s="130"/>
      <c r="AO100" s="130"/>
      <c r="AP100" s="41"/>
      <c r="AQ100" s="41"/>
      <c r="AR100" s="41"/>
      <c r="AS100" s="41"/>
    </row>
    <row r="101" spans="1:45" ht="19.5" customHeight="1">
      <c r="A101" s="30"/>
      <c r="B101" s="79"/>
      <c r="C101" s="164" t="s">
        <v>205</v>
      </c>
      <c r="D101" s="164"/>
      <c r="E101" s="164"/>
      <c r="F101" s="164"/>
      <c r="G101" s="164"/>
      <c r="H101" s="164"/>
      <c r="I101" s="164"/>
      <c r="J101" s="164"/>
      <c r="K101" s="164"/>
      <c r="L101" s="164"/>
      <c r="M101" s="164"/>
      <c r="N101" s="164"/>
      <c r="O101" s="164"/>
      <c r="P101" s="164"/>
      <c r="Q101" s="164"/>
      <c r="R101" s="164"/>
      <c r="S101" s="164"/>
      <c r="T101" s="164"/>
      <c r="U101" s="164"/>
      <c r="V101" s="164"/>
      <c r="W101" s="164"/>
      <c r="X101" s="80"/>
      <c r="Y101" s="186"/>
      <c r="Z101" s="187"/>
      <c r="AA101" s="176"/>
      <c r="AB101" s="177"/>
      <c r="AC101" s="177"/>
      <c r="AD101" s="177"/>
      <c r="AE101" s="180"/>
      <c r="AF101" s="130"/>
      <c r="AG101" s="130"/>
      <c r="AH101" s="130"/>
      <c r="AI101" s="130"/>
      <c r="AJ101" s="130"/>
      <c r="AK101" s="130"/>
      <c r="AL101" s="130"/>
      <c r="AM101" s="130"/>
      <c r="AN101" s="130"/>
      <c r="AO101" s="130"/>
      <c r="AP101" s="41"/>
      <c r="AQ101" s="41"/>
      <c r="AR101" s="41"/>
      <c r="AS101" s="41"/>
    </row>
    <row r="102" spans="1:45" ht="19.5" customHeight="1">
      <c r="A102" s="65">
        <f>V57</f>
        <v>0</v>
      </c>
      <c r="B102" s="306">
        <f>IF(V57="","",V57)</f>
      </c>
      <c r="C102" s="307"/>
      <c r="D102" s="152" t="s">
        <v>68</v>
      </c>
      <c r="E102" s="153"/>
      <c r="F102" s="154"/>
      <c r="G102" s="193"/>
      <c r="H102" s="193"/>
      <c r="I102" s="193"/>
      <c r="J102" s="193"/>
      <c r="K102" s="193"/>
      <c r="L102" s="193"/>
      <c r="M102" s="193"/>
      <c r="N102" s="193"/>
      <c r="O102" s="193"/>
      <c r="P102" s="193"/>
      <c r="Q102" s="193"/>
      <c r="R102" s="193"/>
      <c r="S102" s="193"/>
      <c r="T102" s="193"/>
      <c r="U102" s="193"/>
      <c r="V102" s="193"/>
      <c r="W102" s="194"/>
      <c r="X102" s="80"/>
      <c r="Y102" s="186"/>
      <c r="Z102" s="187"/>
      <c r="AA102" s="176"/>
      <c r="AB102" s="177"/>
      <c r="AC102" s="177"/>
      <c r="AD102" s="177"/>
      <c r="AE102" s="180"/>
      <c r="AF102" s="130"/>
      <c r="AG102" s="130"/>
      <c r="AH102" s="130"/>
      <c r="AI102" s="130"/>
      <c r="AJ102" s="130"/>
      <c r="AK102" s="130"/>
      <c r="AL102" s="130"/>
      <c r="AM102" s="130"/>
      <c r="AN102" s="130"/>
      <c r="AO102" s="130"/>
      <c r="AP102" s="41"/>
      <c r="AQ102" s="41"/>
      <c r="AR102" s="41"/>
      <c r="AS102" s="41"/>
    </row>
    <row r="103" spans="1:45" ht="19.5" customHeight="1">
      <c r="A103" s="65">
        <f>V57</f>
        <v>0</v>
      </c>
      <c r="B103" s="308">
        <f>IF(V66="","",V66)</f>
      </c>
      <c r="C103" s="309"/>
      <c r="D103" s="152" t="s">
        <v>69</v>
      </c>
      <c r="E103" s="153"/>
      <c r="F103" s="154"/>
      <c r="G103" s="193"/>
      <c r="H103" s="193"/>
      <c r="I103" s="193"/>
      <c r="J103" s="193"/>
      <c r="K103" s="193"/>
      <c r="L103" s="193"/>
      <c r="M103" s="193"/>
      <c r="N103" s="193"/>
      <c r="O103" s="193"/>
      <c r="P103" s="193"/>
      <c r="Q103" s="193"/>
      <c r="R103" s="193"/>
      <c r="S103" s="193"/>
      <c r="T103" s="193"/>
      <c r="U103" s="193"/>
      <c r="V103" s="193"/>
      <c r="W103" s="194"/>
      <c r="X103" s="80"/>
      <c r="Y103" s="186"/>
      <c r="Z103" s="187"/>
      <c r="AA103" s="176"/>
      <c r="AB103" s="177"/>
      <c r="AC103" s="177"/>
      <c r="AD103" s="177"/>
      <c r="AE103" s="180"/>
      <c r="AF103" s="130"/>
      <c r="AG103" s="130"/>
      <c r="AH103" s="130"/>
      <c r="AI103" s="130"/>
      <c r="AJ103" s="130"/>
      <c r="AK103" s="130"/>
      <c r="AL103" s="130"/>
      <c r="AM103" s="130"/>
      <c r="AN103" s="130"/>
      <c r="AO103" s="130"/>
      <c r="AP103" s="41"/>
      <c r="AQ103" s="41"/>
      <c r="AR103" s="41"/>
      <c r="AS103" s="41"/>
    </row>
    <row r="104" spans="1:45" ht="19.5" customHeight="1">
      <c r="A104" s="65">
        <f>V58</f>
        <v>0</v>
      </c>
      <c r="B104" s="306">
        <f>IF(V58="","",V58)</f>
      </c>
      <c r="C104" s="307"/>
      <c r="D104" s="152" t="s">
        <v>68</v>
      </c>
      <c r="E104" s="153"/>
      <c r="F104" s="154"/>
      <c r="G104" s="193"/>
      <c r="H104" s="193"/>
      <c r="I104" s="193"/>
      <c r="J104" s="193"/>
      <c r="K104" s="193"/>
      <c r="L104" s="193"/>
      <c r="M104" s="193"/>
      <c r="N104" s="193"/>
      <c r="O104" s="193"/>
      <c r="P104" s="193"/>
      <c r="Q104" s="193"/>
      <c r="R104" s="193"/>
      <c r="S104" s="193"/>
      <c r="T104" s="193"/>
      <c r="U104" s="193"/>
      <c r="V104" s="193"/>
      <c r="W104" s="194"/>
      <c r="X104" s="80"/>
      <c r="Y104" s="186"/>
      <c r="Z104" s="187"/>
      <c r="AA104" s="176"/>
      <c r="AB104" s="177"/>
      <c r="AC104" s="177"/>
      <c r="AD104" s="177"/>
      <c r="AE104" s="180"/>
      <c r="AF104" s="130"/>
      <c r="AG104" s="130"/>
      <c r="AH104" s="130"/>
      <c r="AI104" s="130"/>
      <c r="AJ104" s="130"/>
      <c r="AK104" s="130"/>
      <c r="AL104" s="130"/>
      <c r="AM104" s="130"/>
      <c r="AN104" s="130"/>
      <c r="AO104" s="130"/>
      <c r="AP104" s="41"/>
      <c r="AQ104" s="41"/>
      <c r="AR104" s="41"/>
      <c r="AS104" s="41"/>
    </row>
    <row r="105" spans="1:45" ht="19.5" customHeight="1">
      <c r="A105" s="65">
        <f>V58</f>
        <v>0</v>
      </c>
      <c r="B105" s="308">
        <f>IF(V68="","",V68)</f>
      </c>
      <c r="C105" s="309"/>
      <c r="D105" s="152" t="s">
        <v>69</v>
      </c>
      <c r="E105" s="153"/>
      <c r="F105" s="154"/>
      <c r="G105" s="193"/>
      <c r="H105" s="193"/>
      <c r="I105" s="193"/>
      <c r="J105" s="193"/>
      <c r="K105" s="193"/>
      <c r="L105" s="193"/>
      <c r="M105" s="193"/>
      <c r="N105" s="193"/>
      <c r="O105" s="193"/>
      <c r="P105" s="193"/>
      <c r="Q105" s="193"/>
      <c r="R105" s="193"/>
      <c r="S105" s="193"/>
      <c r="T105" s="193"/>
      <c r="U105" s="193"/>
      <c r="V105" s="193"/>
      <c r="W105" s="194"/>
      <c r="X105" s="80"/>
      <c r="Y105" s="186"/>
      <c r="Z105" s="187"/>
      <c r="AA105" s="176"/>
      <c r="AB105" s="177"/>
      <c r="AC105" s="177"/>
      <c r="AD105" s="177"/>
      <c r="AE105" s="180"/>
      <c r="AF105" s="130"/>
      <c r="AG105" s="130"/>
      <c r="AH105" s="130"/>
      <c r="AI105" s="130"/>
      <c r="AJ105" s="130"/>
      <c r="AK105" s="130"/>
      <c r="AL105" s="130"/>
      <c r="AM105" s="130"/>
      <c r="AN105" s="130"/>
      <c r="AO105" s="130"/>
      <c r="AP105" s="41"/>
      <c r="AQ105" s="41"/>
      <c r="AR105" s="41"/>
      <c r="AS105" s="41"/>
    </row>
    <row r="106" spans="1:45" ht="9.75" customHeight="1">
      <c r="A106" s="82"/>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188"/>
      <c r="Z106" s="189"/>
      <c r="AA106" s="181"/>
      <c r="AB106" s="182"/>
      <c r="AC106" s="182"/>
      <c r="AD106" s="182"/>
      <c r="AE106" s="183"/>
      <c r="AF106" s="130"/>
      <c r="AG106" s="130"/>
      <c r="AH106" s="130"/>
      <c r="AI106" s="130"/>
      <c r="AJ106" s="130"/>
      <c r="AK106" s="130"/>
      <c r="AL106" s="130"/>
      <c r="AM106" s="130"/>
      <c r="AN106" s="130"/>
      <c r="AO106" s="130"/>
      <c r="AP106" s="41"/>
      <c r="AQ106" s="41"/>
      <c r="AR106" s="41"/>
      <c r="AS106" s="41"/>
    </row>
    <row r="107" spans="1:45" ht="19.5" customHeight="1">
      <c r="A107" s="21" t="s">
        <v>183</v>
      </c>
      <c r="B107" s="217" t="s">
        <v>172</v>
      </c>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8"/>
      <c r="Y107" s="152" t="s">
        <v>29</v>
      </c>
      <c r="Z107" s="154"/>
      <c r="AA107" s="152" t="s">
        <v>34</v>
      </c>
      <c r="AB107" s="153"/>
      <c r="AC107" s="153"/>
      <c r="AD107" s="153"/>
      <c r="AE107" s="154"/>
      <c r="AF107" s="130"/>
      <c r="AG107" s="130"/>
      <c r="AH107" s="130"/>
      <c r="AI107" s="130"/>
      <c r="AJ107" s="130"/>
      <c r="AK107" s="130"/>
      <c r="AL107" s="130"/>
      <c r="AM107" s="130"/>
      <c r="AN107" s="130"/>
      <c r="AO107" s="130"/>
      <c r="AP107" s="41"/>
      <c r="AQ107" s="41"/>
      <c r="AR107" s="41"/>
      <c r="AS107" s="41"/>
    </row>
    <row r="108" spans="1:45" ht="19.5" customHeight="1">
      <c r="A108" s="30" t="s">
        <v>19</v>
      </c>
      <c r="B108" s="47" t="s">
        <v>71</v>
      </c>
      <c r="C108" s="47"/>
      <c r="D108" s="47"/>
      <c r="E108" s="47"/>
      <c r="F108" s="47"/>
      <c r="G108" s="47"/>
      <c r="H108" s="47"/>
      <c r="I108" s="47"/>
      <c r="J108" s="47"/>
      <c r="K108" s="47"/>
      <c r="L108" s="47"/>
      <c r="M108" s="47"/>
      <c r="N108" s="47"/>
      <c r="O108" s="47"/>
      <c r="P108" s="47"/>
      <c r="Q108" s="47"/>
      <c r="R108" s="47"/>
      <c r="S108" s="47"/>
      <c r="T108" s="47"/>
      <c r="U108" s="47"/>
      <c r="V108" s="47"/>
      <c r="W108" s="47"/>
      <c r="X108" s="47"/>
      <c r="Y108" s="191" t="str">
        <f>IF(OR(B10="○",J10="○"),"-",IF(P110&lt;=T110,"適","否"))</f>
        <v>適</v>
      </c>
      <c r="Z108" s="187"/>
      <c r="AA108" s="176" t="s">
        <v>133</v>
      </c>
      <c r="AB108" s="177"/>
      <c r="AC108" s="177"/>
      <c r="AD108" s="177"/>
      <c r="AE108" s="180"/>
      <c r="AF108" s="44"/>
      <c r="AG108" s="44"/>
      <c r="AH108" s="44"/>
      <c r="AI108" s="44"/>
      <c r="AJ108" s="44"/>
      <c r="AK108" s="52"/>
      <c r="AL108" s="52"/>
      <c r="AM108" s="52"/>
      <c r="AN108" s="41"/>
      <c r="AO108" s="41"/>
      <c r="AP108" s="41"/>
      <c r="AQ108" s="41"/>
      <c r="AR108" s="41"/>
      <c r="AS108" s="41"/>
    </row>
    <row r="109" spans="1:45" ht="19.5" customHeight="1">
      <c r="A109" s="30"/>
      <c r="B109" s="152" t="s">
        <v>73</v>
      </c>
      <c r="C109" s="153"/>
      <c r="D109" s="153"/>
      <c r="E109" s="153"/>
      <c r="F109" s="153"/>
      <c r="G109" s="153"/>
      <c r="H109" s="153"/>
      <c r="I109" s="153"/>
      <c r="J109" s="153"/>
      <c r="K109" s="153"/>
      <c r="L109" s="153"/>
      <c r="M109" s="153"/>
      <c r="N109" s="153"/>
      <c r="O109" s="153"/>
      <c r="P109" s="153"/>
      <c r="Q109" s="153"/>
      <c r="R109" s="153"/>
      <c r="S109" s="154"/>
      <c r="T109" s="152" t="s">
        <v>37</v>
      </c>
      <c r="U109" s="153"/>
      <c r="V109" s="153"/>
      <c r="W109" s="154"/>
      <c r="X109" s="47"/>
      <c r="Y109" s="186"/>
      <c r="Z109" s="187"/>
      <c r="AA109" s="176"/>
      <c r="AB109" s="177"/>
      <c r="AC109" s="177"/>
      <c r="AD109" s="177"/>
      <c r="AE109" s="180"/>
      <c r="AF109" s="44"/>
      <c r="AG109" s="44"/>
      <c r="AH109" s="44"/>
      <c r="AI109" s="44"/>
      <c r="AJ109" s="44"/>
      <c r="AK109" s="52"/>
      <c r="AL109" s="52"/>
      <c r="AM109" s="52"/>
      <c r="AN109" s="41"/>
      <c r="AO109" s="41"/>
      <c r="AP109" s="41"/>
      <c r="AQ109" s="41"/>
      <c r="AR109" s="41"/>
      <c r="AS109" s="41"/>
    </row>
    <row r="110" spans="1:45" ht="19.5" customHeight="1">
      <c r="A110" s="30"/>
      <c r="B110" s="45" t="s">
        <v>18</v>
      </c>
      <c r="C110" s="202" t="s">
        <v>72</v>
      </c>
      <c r="D110" s="202"/>
      <c r="E110" s="202"/>
      <c r="F110" s="202"/>
      <c r="G110" s="202"/>
      <c r="H110" s="202"/>
      <c r="I110" s="202"/>
      <c r="J110" s="23" t="s">
        <v>28</v>
      </c>
      <c r="K110" s="209"/>
      <c r="L110" s="210"/>
      <c r="M110" s="210"/>
      <c r="N110" s="211"/>
      <c r="O110" s="196" t="s">
        <v>46</v>
      </c>
      <c r="P110" s="203">
        <f>K110+K111</f>
        <v>0</v>
      </c>
      <c r="Q110" s="204"/>
      <c r="R110" s="204"/>
      <c r="S110" s="205"/>
      <c r="T110" s="289"/>
      <c r="U110" s="290"/>
      <c r="V110" s="290"/>
      <c r="W110" s="291"/>
      <c r="X110" s="47"/>
      <c r="Y110" s="186"/>
      <c r="Z110" s="187"/>
      <c r="AA110" s="176"/>
      <c r="AB110" s="177"/>
      <c r="AC110" s="177"/>
      <c r="AD110" s="177"/>
      <c r="AE110" s="180"/>
      <c r="AF110" s="44"/>
      <c r="AG110" s="41"/>
      <c r="AH110" s="44"/>
      <c r="AI110" s="44" t="s">
        <v>125</v>
      </c>
      <c r="AJ110" s="44" t="s">
        <v>123</v>
      </c>
      <c r="AK110" s="52" t="s">
        <v>127</v>
      </c>
      <c r="AL110" s="52"/>
      <c r="AM110" s="52"/>
      <c r="AN110" s="41"/>
      <c r="AO110" s="41"/>
      <c r="AP110" s="41"/>
      <c r="AQ110" s="41"/>
      <c r="AR110" s="41"/>
      <c r="AS110" s="41"/>
    </row>
    <row r="111" spans="1:45" ht="19.5" customHeight="1">
      <c r="A111" s="30"/>
      <c r="B111" s="49" t="s">
        <v>26</v>
      </c>
      <c r="C111" s="202" t="s">
        <v>174</v>
      </c>
      <c r="D111" s="202"/>
      <c r="E111" s="202"/>
      <c r="F111" s="202"/>
      <c r="G111" s="202"/>
      <c r="H111" s="202"/>
      <c r="I111" s="202"/>
      <c r="J111" s="46" t="s">
        <v>28</v>
      </c>
      <c r="K111" s="209"/>
      <c r="L111" s="210"/>
      <c r="M111" s="210"/>
      <c r="N111" s="211"/>
      <c r="O111" s="197"/>
      <c r="P111" s="206"/>
      <c r="Q111" s="207"/>
      <c r="R111" s="207"/>
      <c r="S111" s="208"/>
      <c r="T111" s="292"/>
      <c r="U111" s="293"/>
      <c r="V111" s="293"/>
      <c r="W111" s="294"/>
      <c r="X111" s="47"/>
      <c r="Y111" s="186"/>
      <c r="Z111" s="187"/>
      <c r="AA111" s="176"/>
      <c r="AB111" s="177"/>
      <c r="AC111" s="177"/>
      <c r="AD111" s="177"/>
      <c r="AE111" s="180"/>
      <c r="AF111" s="44"/>
      <c r="AG111" s="41"/>
      <c r="AH111" s="44"/>
      <c r="AI111" s="44" t="s">
        <v>126</v>
      </c>
      <c r="AJ111" s="44" t="s">
        <v>124</v>
      </c>
      <c r="AK111" s="52" t="s">
        <v>128</v>
      </c>
      <c r="AL111" s="52"/>
      <c r="AM111" s="52"/>
      <c r="AN111" s="41"/>
      <c r="AO111" s="41"/>
      <c r="AP111" s="41"/>
      <c r="AQ111" s="41"/>
      <c r="AR111" s="41"/>
      <c r="AS111" s="41"/>
    </row>
    <row r="112" spans="1:45" ht="9.75" customHeight="1">
      <c r="A112" s="30"/>
      <c r="B112" s="39"/>
      <c r="C112" s="47"/>
      <c r="D112" s="47"/>
      <c r="E112" s="47"/>
      <c r="F112" s="47"/>
      <c r="G112" s="47"/>
      <c r="H112" s="47"/>
      <c r="I112" s="47"/>
      <c r="J112" s="39"/>
      <c r="K112" s="56"/>
      <c r="L112" s="56"/>
      <c r="M112" s="56"/>
      <c r="N112" s="56"/>
      <c r="O112" s="39"/>
      <c r="P112" s="57"/>
      <c r="Q112" s="57"/>
      <c r="R112" s="57"/>
      <c r="S112" s="57"/>
      <c r="T112" s="57"/>
      <c r="U112" s="57"/>
      <c r="V112" s="57"/>
      <c r="W112" s="57"/>
      <c r="X112" s="47"/>
      <c r="Y112" s="188"/>
      <c r="Z112" s="189"/>
      <c r="AA112" s="181"/>
      <c r="AB112" s="182"/>
      <c r="AC112" s="182"/>
      <c r="AD112" s="182"/>
      <c r="AE112" s="183"/>
      <c r="AF112" s="172" t="s">
        <v>112</v>
      </c>
      <c r="AG112" s="172"/>
      <c r="AH112" s="54">
        <f>_xlfn.IFERROR(VLOOKUP(G102,$AL$114:$AM$125,2,0),"")</f>
      </c>
      <c r="AI112" s="54">
        <f>V57</f>
        <v>0</v>
      </c>
      <c r="AJ112" s="58">
        <f>IF(AI112=3,4,IF(AI112&gt;=4,6,AI112))</f>
        <v>0</v>
      </c>
      <c r="AK112" s="73" t="str">
        <f>_xlfn.IFERROR(IF(AJ112&gt;=2,VLOOKUP(AH112,$AM$114:$AS$125,AJ112,0),"○"),"")</f>
        <v>○</v>
      </c>
      <c r="AL112" s="75"/>
      <c r="AM112" s="76"/>
      <c r="AN112" s="172" t="s">
        <v>110</v>
      </c>
      <c r="AO112" s="172"/>
      <c r="AP112" s="172" t="s">
        <v>111</v>
      </c>
      <c r="AQ112" s="172"/>
      <c r="AR112" s="172" t="s">
        <v>120</v>
      </c>
      <c r="AS112" s="172"/>
    </row>
    <row r="113" spans="1:45" ht="19.5" customHeight="1">
      <c r="A113" s="22" t="s">
        <v>20</v>
      </c>
      <c r="B113" s="50" t="s">
        <v>74</v>
      </c>
      <c r="C113" s="50"/>
      <c r="D113" s="50"/>
      <c r="E113" s="50"/>
      <c r="F113" s="50"/>
      <c r="G113" s="50"/>
      <c r="H113" s="50"/>
      <c r="I113" s="50"/>
      <c r="J113" s="23"/>
      <c r="K113" s="60"/>
      <c r="L113" s="60"/>
      <c r="M113" s="60"/>
      <c r="N113" s="60"/>
      <c r="O113" s="23"/>
      <c r="P113" s="61"/>
      <c r="Q113" s="61"/>
      <c r="R113" s="61"/>
      <c r="S113" s="61"/>
      <c r="T113" s="61"/>
      <c r="U113" s="61"/>
      <c r="V113" s="61"/>
      <c r="W113" s="61"/>
      <c r="X113" s="50"/>
      <c r="Y113" s="184" t="str">
        <f>IF(OR(B10="○",J10="○"),"-",IF(S114&gt;=0,"適","否"))</f>
        <v>適</v>
      </c>
      <c r="Z113" s="185"/>
      <c r="AA113" s="190" t="s">
        <v>81</v>
      </c>
      <c r="AB113" s="178"/>
      <c r="AC113" s="178"/>
      <c r="AD113" s="178"/>
      <c r="AE113" s="179"/>
      <c r="AF113" s="172" t="s">
        <v>113</v>
      </c>
      <c r="AG113" s="172"/>
      <c r="AH113" s="54">
        <f>_xlfn.IFERROR(VLOOKUP(G103,$AL$114:$AM$125,2,0),"")</f>
      </c>
      <c r="AI113" s="54">
        <f>V57</f>
        <v>0</v>
      </c>
      <c r="AJ113" s="58">
        <f>IF(AI113=2,3,IF(AI113=3,5,IF(AI113&gt;=4,7,AI113)))</f>
        <v>0</v>
      </c>
      <c r="AK113" s="73" t="str">
        <f>_xlfn.IFERROR(IF(AJ113&gt;=2,VLOOKUP(AH113,$AM$114:$AS$125,AJ113,0),"○"),"")</f>
        <v>○</v>
      </c>
      <c r="AL113" s="68"/>
      <c r="AM113" s="69"/>
      <c r="AN113" s="66" t="s">
        <v>118</v>
      </c>
      <c r="AO113" s="66" t="s">
        <v>119</v>
      </c>
      <c r="AP113" s="66" t="s">
        <v>118</v>
      </c>
      <c r="AQ113" s="66" t="s">
        <v>119</v>
      </c>
      <c r="AR113" s="66" t="s">
        <v>118</v>
      </c>
      <c r="AS113" s="66" t="s">
        <v>119</v>
      </c>
    </row>
    <row r="114" spans="1:45" ht="19.5" customHeight="1">
      <c r="A114" s="30"/>
      <c r="B114" s="172" t="s">
        <v>75</v>
      </c>
      <c r="C114" s="172"/>
      <c r="D114" s="172"/>
      <c r="E114" s="195"/>
      <c r="F114" s="195"/>
      <c r="G114" s="195"/>
      <c r="H114" s="195"/>
      <c r="I114" s="172" t="s">
        <v>76</v>
      </c>
      <c r="J114" s="172"/>
      <c r="K114" s="172"/>
      <c r="L114" s="195"/>
      <c r="M114" s="195"/>
      <c r="N114" s="195"/>
      <c r="O114" s="195"/>
      <c r="P114" s="172" t="s">
        <v>74</v>
      </c>
      <c r="Q114" s="172"/>
      <c r="R114" s="172"/>
      <c r="S114" s="198">
        <f>E114-L114</f>
        <v>0</v>
      </c>
      <c r="T114" s="198"/>
      <c r="U114" s="198"/>
      <c r="V114" s="198"/>
      <c r="W114" s="47"/>
      <c r="X114" s="47"/>
      <c r="Y114" s="186"/>
      <c r="Z114" s="187"/>
      <c r="AA114" s="176"/>
      <c r="AB114" s="177"/>
      <c r="AC114" s="177"/>
      <c r="AD114" s="177"/>
      <c r="AE114" s="180"/>
      <c r="AF114" s="172" t="s">
        <v>114</v>
      </c>
      <c r="AG114" s="172"/>
      <c r="AH114" s="54">
        <f>_xlfn.IFERROR(VLOOKUP(G104,$AL$114:$AM$125,2,0),"")</f>
      </c>
      <c r="AI114" s="54">
        <f>V58</f>
        <v>0</v>
      </c>
      <c r="AJ114" s="58">
        <f>IF(AI114=3,4,IF(AI114&gt;=4,6,AI114))</f>
        <v>0</v>
      </c>
      <c r="AK114" s="73" t="str">
        <f>_xlfn.IFERROR(IF(AJ114&gt;=2,VLOOKUP(AH114,$AM$114:$AS$125,AJ114,0),"○"),"")</f>
        <v>○</v>
      </c>
      <c r="AL114" s="74" t="s">
        <v>98</v>
      </c>
      <c r="AM114" s="58" t="s">
        <v>19</v>
      </c>
      <c r="AN114" s="58" t="s">
        <v>121</v>
      </c>
      <c r="AO114" s="58" t="s">
        <v>122</v>
      </c>
      <c r="AP114" s="58" t="s">
        <v>122</v>
      </c>
      <c r="AQ114" s="58" t="s">
        <v>122</v>
      </c>
      <c r="AR114" s="58" t="s">
        <v>122</v>
      </c>
      <c r="AS114" s="58" t="s">
        <v>122</v>
      </c>
    </row>
    <row r="115" spans="1:45" ht="9.75" customHeight="1">
      <c r="A115" s="30"/>
      <c r="B115" s="50"/>
      <c r="C115" s="50"/>
      <c r="D115" s="50"/>
      <c r="E115" s="50"/>
      <c r="F115" s="50"/>
      <c r="G115" s="50"/>
      <c r="H115" s="50"/>
      <c r="I115" s="50"/>
      <c r="J115" s="50"/>
      <c r="K115" s="50"/>
      <c r="L115" s="50"/>
      <c r="M115" s="50"/>
      <c r="N115" s="50"/>
      <c r="O115" s="50"/>
      <c r="P115" s="50"/>
      <c r="Q115" s="50"/>
      <c r="R115" s="50"/>
      <c r="S115" s="50"/>
      <c r="T115" s="50"/>
      <c r="U115" s="50"/>
      <c r="V115" s="50"/>
      <c r="W115" s="47"/>
      <c r="X115" s="47"/>
      <c r="Y115" s="188"/>
      <c r="Z115" s="189"/>
      <c r="AA115" s="181"/>
      <c r="AB115" s="182"/>
      <c r="AC115" s="182"/>
      <c r="AD115" s="182"/>
      <c r="AE115" s="183"/>
      <c r="AF115" s="172" t="s">
        <v>115</v>
      </c>
      <c r="AG115" s="172"/>
      <c r="AH115" s="54">
        <f>_xlfn.IFERROR(VLOOKUP(G105,$AL$114:$AM$125,2,0),"")</f>
      </c>
      <c r="AI115" s="54">
        <f>V58</f>
        <v>0</v>
      </c>
      <c r="AJ115" s="58">
        <f>IF(AI115=2,3,IF(AI115=3,5,IF(AI115&gt;=4,7,AI115)))</f>
        <v>0</v>
      </c>
      <c r="AK115" s="73" t="str">
        <f>_xlfn.IFERROR(IF(AJ115&gt;=2,VLOOKUP(AH115,$AM$114:$AS$125,AJ115,0),"○"),"")</f>
        <v>○</v>
      </c>
      <c r="AL115" s="74" t="s">
        <v>99</v>
      </c>
      <c r="AM115" s="58" t="s">
        <v>20</v>
      </c>
      <c r="AN115" s="58" t="s">
        <v>121</v>
      </c>
      <c r="AO115" s="58" t="s">
        <v>122</v>
      </c>
      <c r="AP115" s="58" t="s">
        <v>121</v>
      </c>
      <c r="AQ115" s="58" t="s">
        <v>122</v>
      </c>
      <c r="AR115" s="58" t="s">
        <v>121</v>
      </c>
      <c r="AS115" s="58" t="s">
        <v>122</v>
      </c>
    </row>
    <row r="116" spans="1:45" ht="19.5" customHeight="1">
      <c r="A116" s="22" t="s">
        <v>21</v>
      </c>
      <c r="B116" s="50" t="s">
        <v>79</v>
      </c>
      <c r="C116" s="50"/>
      <c r="D116" s="50"/>
      <c r="E116" s="50"/>
      <c r="F116" s="50"/>
      <c r="G116" s="50"/>
      <c r="H116" s="50"/>
      <c r="I116" s="50"/>
      <c r="J116" s="50"/>
      <c r="K116" s="50"/>
      <c r="L116" s="50"/>
      <c r="M116" s="50"/>
      <c r="N116" s="50"/>
      <c r="O116" s="50"/>
      <c r="P116" s="50"/>
      <c r="Q116" s="50"/>
      <c r="R116" s="50"/>
      <c r="S116" s="50"/>
      <c r="T116" s="50"/>
      <c r="U116" s="50"/>
      <c r="V116" s="50"/>
      <c r="W116" s="50"/>
      <c r="X116" s="50"/>
      <c r="Y116" s="184" t="str">
        <f>IF(OR(B10="○",J10="○"),"-",IF(AND(S118&lt;0,S121&lt;0,S124&lt;0),"否","適"))</f>
        <v>適</v>
      </c>
      <c r="Z116" s="185"/>
      <c r="AA116" s="190" t="s">
        <v>80</v>
      </c>
      <c r="AB116" s="178"/>
      <c r="AC116" s="178"/>
      <c r="AD116" s="178"/>
      <c r="AE116" s="179"/>
      <c r="AF116" s="40"/>
      <c r="AG116" s="40"/>
      <c r="AH116" s="40"/>
      <c r="AI116" s="40"/>
      <c r="AJ116" s="40"/>
      <c r="AK116" s="52">
        <f>COUNTIF(AK112:AK115,"○")</f>
        <v>4</v>
      </c>
      <c r="AL116" s="74" t="s">
        <v>100</v>
      </c>
      <c r="AM116" s="58" t="s">
        <v>21</v>
      </c>
      <c r="AN116" s="58" t="s">
        <v>121</v>
      </c>
      <c r="AO116" s="58" t="s">
        <v>121</v>
      </c>
      <c r="AP116" s="58" t="s">
        <v>121</v>
      </c>
      <c r="AQ116" s="58" t="s">
        <v>121</v>
      </c>
      <c r="AR116" s="58" t="s">
        <v>121</v>
      </c>
      <c r="AS116" s="58" t="s">
        <v>121</v>
      </c>
    </row>
    <row r="117" spans="1:45" ht="19.5" customHeight="1">
      <c r="A117" s="103"/>
      <c r="B117" s="152" t="s">
        <v>188</v>
      </c>
      <c r="C117" s="153"/>
      <c r="D117" s="153"/>
      <c r="E117" s="153"/>
      <c r="F117" s="153"/>
      <c r="G117" s="153"/>
      <c r="H117" s="153"/>
      <c r="I117" s="153"/>
      <c r="J117" s="153"/>
      <c r="K117" s="153"/>
      <c r="L117" s="153"/>
      <c r="M117" s="153"/>
      <c r="N117" s="153"/>
      <c r="O117" s="153"/>
      <c r="P117" s="153"/>
      <c r="Q117" s="153"/>
      <c r="R117" s="153"/>
      <c r="S117" s="152" t="s">
        <v>189</v>
      </c>
      <c r="T117" s="153"/>
      <c r="U117" s="153"/>
      <c r="V117" s="153"/>
      <c r="W117" s="154"/>
      <c r="X117" s="94"/>
      <c r="Y117" s="186"/>
      <c r="Z117" s="187"/>
      <c r="AA117" s="176"/>
      <c r="AB117" s="177"/>
      <c r="AC117" s="177"/>
      <c r="AD117" s="177"/>
      <c r="AE117" s="180"/>
      <c r="AF117" s="40"/>
      <c r="AG117" s="40"/>
      <c r="AH117" s="40"/>
      <c r="AI117" s="40"/>
      <c r="AJ117" s="40"/>
      <c r="AK117" s="52"/>
      <c r="AL117" s="74" t="s">
        <v>101</v>
      </c>
      <c r="AM117" s="58" t="s">
        <v>22</v>
      </c>
      <c r="AN117" s="58" t="s">
        <v>121</v>
      </c>
      <c r="AO117" s="58" t="s">
        <v>121</v>
      </c>
      <c r="AP117" s="58" t="s">
        <v>121</v>
      </c>
      <c r="AQ117" s="58" t="s">
        <v>121</v>
      </c>
      <c r="AR117" s="58" t="s">
        <v>121</v>
      </c>
      <c r="AS117" s="58" t="s">
        <v>121</v>
      </c>
    </row>
    <row r="118" spans="1:45" ht="19.5" customHeight="1">
      <c r="A118" s="30"/>
      <c r="B118" s="192"/>
      <c r="C118" s="192"/>
      <c r="D118" s="93"/>
      <c r="E118" s="70" t="s">
        <v>61</v>
      </c>
      <c r="F118" s="93"/>
      <c r="G118" s="70" t="s">
        <v>62</v>
      </c>
      <c r="H118" s="93"/>
      <c r="I118" s="70" t="s">
        <v>63</v>
      </c>
      <c r="J118" s="96" t="s">
        <v>78</v>
      </c>
      <c r="K118" s="192"/>
      <c r="L118" s="192"/>
      <c r="M118" s="93"/>
      <c r="N118" s="70" t="s">
        <v>61</v>
      </c>
      <c r="O118" s="93"/>
      <c r="P118" s="70" t="s">
        <v>62</v>
      </c>
      <c r="Q118" s="93"/>
      <c r="R118" s="70" t="s">
        <v>63</v>
      </c>
      <c r="S118" s="199"/>
      <c r="T118" s="200"/>
      <c r="U118" s="200"/>
      <c r="V118" s="200"/>
      <c r="W118" s="201"/>
      <c r="X118" s="47"/>
      <c r="Y118" s="186"/>
      <c r="Z118" s="187"/>
      <c r="AA118" s="176"/>
      <c r="AB118" s="177"/>
      <c r="AC118" s="177"/>
      <c r="AD118" s="177"/>
      <c r="AE118" s="180"/>
      <c r="AF118" s="40"/>
      <c r="AG118" s="40"/>
      <c r="AH118" s="40"/>
      <c r="AI118" s="40"/>
      <c r="AJ118" s="40"/>
      <c r="AK118" s="52"/>
      <c r="AL118" s="74" t="s">
        <v>108</v>
      </c>
      <c r="AM118" s="58" t="s">
        <v>23</v>
      </c>
      <c r="AN118" s="58" t="s">
        <v>121</v>
      </c>
      <c r="AO118" s="58" t="s">
        <v>121</v>
      </c>
      <c r="AP118" s="58" t="s">
        <v>121</v>
      </c>
      <c r="AQ118" s="58" t="s">
        <v>121</v>
      </c>
      <c r="AR118" s="58" t="s">
        <v>122</v>
      </c>
      <c r="AS118" s="58" t="s">
        <v>122</v>
      </c>
    </row>
    <row r="119" spans="1:45" ht="9.75" customHeight="1">
      <c r="A119" s="30"/>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186"/>
      <c r="Z119" s="187"/>
      <c r="AA119" s="176"/>
      <c r="AB119" s="177"/>
      <c r="AC119" s="177"/>
      <c r="AD119" s="177"/>
      <c r="AE119" s="180"/>
      <c r="AF119" s="40"/>
      <c r="AG119" s="40"/>
      <c r="AH119" s="40"/>
      <c r="AI119" s="40"/>
      <c r="AJ119" s="40"/>
      <c r="AK119" s="52"/>
      <c r="AL119" s="74" t="s">
        <v>102</v>
      </c>
      <c r="AM119" s="58" t="s">
        <v>35</v>
      </c>
      <c r="AN119" s="58" t="s">
        <v>121</v>
      </c>
      <c r="AO119" s="58" t="s">
        <v>121</v>
      </c>
      <c r="AP119" s="58" t="s">
        <v>121</v>
      </c>
      <c r="AQ119" s="58" t="s">
        <v>121</v>
      </c>
      <c r="AR119" s="58" t="s">
        <v>121</v>
      </c>
      <c r="AS119" s="58" t="s">
        <v>121</v>
      </c>
    </row>
    <row r="120" spans="1:45" ht="19.5" customHeight="1">
      <c r="A120" s="103"/>
      <c r="B120" s="172" t="s">
        <v>190</v>
      </c>
      <c r="C120" s="172"/>
      <c r="D120" s="172"/>
      <c r="E120" s="172"/>
      <c r="F120" s="172"/>
      <c r="G120" s="172"/>
      <c r="H120" s="172"/>
      <c r="I120" s="172"/>
      <c r="J120" s="172"/>
      <c r="K120" s="172"/>
      <c r="L120" s="172"/>
      <c r="M120" s="172"/>
      <c r="N120" s="172"/>
      <c r="O120" s="172"/>
      <c r="P120" s="172"/>
      <c r="Q120" s="172"/>
      <c r="R120" s="172"/>
      <c r="S120" s="172" t="s">
        <v>189</v>
      </c>
      <c r="T120" s="172"/>
      <c r="U120" s="172"/>
      <c r="V120" s="172"/>
      <c r="W120" s="172"/>
      <c r="X120" s="94"/>
      <c r="Y120" s="186"/>
      <c r="Z120" s="187"/>
      <c r="AA120" s="176"/>
      <c r="AB120" s="177"/>
      <c r="AC120" s="177"/>
      <c r="AD120" s="177"/>
      <c r="AE120" s="180"/>
      <c r="AF120" s="40"/>
      <c r="AG120" s="40"/>
      <c r="AH120" s="40"/>
      <c r="AI120" s="40"/>
      <c r="AJ120" s="40"/>
      <c r="AK120" s="52"/>
      <c r="AL120" s="74" t="s">
        <v>103</v>
      </c>
      <c r="AM120" s="58" t="s">
        <v>77</v>
      </c>
      <c r="AN120" s="58" t="s">
        <v>121</v>
      </c>
      <c r="AO120" s="58" t="s">
        <v>121</v>
      </c>
      <c r="AP120" s="58" t="s">
        <v>121</v>
      </c>
      <c r="AQ120" s="58" t="s">
        <v>121</v>
      </c>
      <c r="AR120" s="58" t="s">
        <v>121</v>
      </c>
      <c r="AS120" s="58" t="s">
        <v>121</v>
      </c>
    </row>
    <row r="121" spans="1:45" ht="19.5" customHeight="1">
      <c r="A121" s="30"/>
      <c r="B121" s="254"/>
      <c r="C121" s="254"/>
      <c r="D121" s="117"/>
      <c r="E121" s="100" t="s">
        <v>61</v>
      </c>
      <c r="F121" s="117"/>
      <c r="G121" s="100" t="s">
        <v>62</v>
      </c>
      <c r="H121" s="117"/>
      <c r="I121" s="100" t="s">
        <v>63</v>
      </c>
      <c r="J121" s="70" t="s">
        <v>78</v>
      </c>
      <c r="K121" s="254"/>
      <c r="L121" s="254"/>
      <c r="M121" s="117"/>
      <c r="N121" s="100" t="s">
        <v>61</v>
      </c>
      <c r="O121" s="117"/>
      <c r="P121" s="100" t="s">
        <v>62</v>
      </c>
      <c r="Q121" s="117"/>
      <c r="R121" s="100" t="s">
        <v>63</v>
      </c>
      <c r="S121" s="199"/>
      <c r="T121" s="200"/>
      <c r="U121" s="200"/>
      <c r="V121" s="200"/>
      <c r="W121" s="201"/>
      <c r="X121" s="47"/>
      <c r="Y121" s="186"/>
      <c r="Z121" s="187"/>
      <c r="AA121" s="176"/>
      <c r="AB121" s="177"/>
      <c r="AC121" s="177"/>
      <c r="AD121" s="177"/>
      <c r="AE121" s="180"/>
      <c r="AF121" s="44"/>
      <c r="AG121" s="44"/>
      <c r="AH121" s="44"/>
      <c r="AI121" s="44"/>
      <c r="AJ121" s="44"/>
      <c r="AK121" s="52"/>
      <c r="AL121" s="74" t="s">
        <v>104</v>
      </c>
      <c r="AM121" s="58" t="s">
        <v>87</v>
      </c>
      <c r="AN121" s="58" t="s">
        <v>122</v>
      </c>
      <c r="AO121" s="58" t="s">
        <v>121</v>
      </c>
      <c r="AP121" s="58" t="s">
        <v>122</v>
      </c>
      <c r="AQ121" s="58" t="s">
        <v>122</v>
      </c>
      <c r="AR121" s="58" t="s">
        <v>122</v>
      </c>
      <c r="AS121" s="58" t="s">
        <v>122</v>
      </c>
    </row>
    <row r="122" spans="1:45" ht="9.75" customHeight="1">
      <c r="A122" s="30"/>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186"/>
      <c r="Z122" s="187"/>
      <c r="AA122" s="176"/>
      <c r="AB122" s="177"/>
      <c r="AC122" s="177"/>
      <c r="AD122" s="177"/>
      <c r="AE122" s="180"/>
      <c r="AF122" s="44"/>
      <c r="AG122" s="44"/>
      <c r="AH122" s="44"/>
      <c r="AI122" s="44"/>
      <c r="AJ122" s="44"/>
      <c r="AK122" s="52"/>
      <c r="AL122" s="74" t="s">
        <v>105</v>
      </c>
      <c r="AM122" s="58" t="s">
        <v>94</v>
      </c>
      <c r="AN122" s="58" t="s">
        <v>122</v>
      </c>
      <c r="AO122" s="58" t="s">
        <v>121</v>
      </c>
      <c r="AP122" s="58" t="s">
        <v>122</v>
      </c>
      <c r="AQ122" s="58" t="s">
        <v>122</v>
      </c>
      <c r="AR122" s="58" t="s">
        <v>122</v>
      </c>
      <c r="AS122" s="58" t="s">
        <v>122</v>
      </c>
    </row>
    <row r="123" spans="1:45" ht="19.5" customHeight="1">
      <c r="A123" s="103"/>
      <c r="B123" s="172" t="s">
        <v>191</v>
      </c>
      <c r="C123" s="172"/>
      <c r="D123" s="172"/>
      <c r="E123" s="172"/>
      <c r="F123" s="172"/>
      <c r="G123" s="172"/>
      <c r="H123" s="172"/>
      <c r="I123" s="172"/>
      <c r="J123" s="172"/>
      <c r="K123" s="172"/>
      <c r="L123" s="172"/>
      <c r="M123" s="172"/>
      <c r="N123" s="172"/>
      <c r="O123" s="172"/>
      <c r="P123" s="172"/>
      <c r="Q123" s="172"/>
      <c r="R123" s="172"/>
      <c r="S123" s="172" t="s">
        <v>189</v>
      </c>
      <c r="T123" s="172"/>
      <c r="U123" s="172"/>
      <c r="V123" s="172"/>
      <c r="W123" s="172"/>
      <c r="X123" s="94"/>
      <c r="Y123" s="186"/>
      <c r="Z123" s="187"/>
      <c r="AA123" s="176"/>
      <c r="AB123" s="177"/>
      <c r="AC123" s="177"/>
      <c r="AD123" s="177"/>
      <c r="AE123" s="180"/>
      <c r="AF123" s="40"/>
      <c r="AG123" s="40"/>
      <c r="AH123" s="40"/>
      <c r="AI123" s="40"/>
      <c r="AJ123" s="40"/>
      <c r="AK123" s="52"/>
      <c r="AL123" s="74" t="s">
        <v>106</v>
      </c>
      <c r="AM123" s="58" t="s">
        <v>97</v>
      </c>
      <c r="AN123" s="58" t="s">
        <v>122</v>
      </c>
      <c r="AO123" s="58" t="s">
        <v>121</v>
      </c>
      <c r="AP123" s="58" t="s">
        <v>122</v>
      </c>
      <c r="AQ123" s="58" t="s">
        <v>122</v>
      </c>
      <c r="AR123" s="58" t="s">
        <v>122</v>
      </c>
      <c r="AS123" s="58" t="s">
        <v>122</v>
      </c>
    </row>
    <row r="124" spans="1:45" ht="19.5" customHeight="1">
      <c r="A124" s="30"/>
      <c r="B124" s="254"/>
      <c r="C124" s="254"/>
      <c r="D124" s="117"/>
      <c r="E124" s="100" t="s">
        <v>61</v>
      </c>
      <c r="F124" s="117"/>
      <c r="G124" s="100" t="s">
        <v>62</v>
      </c>
      <c r="H124" s="117"/>
      <c r="I124" s="100" t="s">
        <v>63</v>
      </c>
      <c r="J124" s="70" t="s">
        <v>78</v>
      </c>
      <c r="K124" s="254"/>
      <c r="L124" s="254"/>
      <c r="M124" s="117"/>
      <c r="N124" s="100" t="s">
        <v>61</v>
      </c>
      <c r="O124" s="117"/>
      <c r="P124" s="100" t="s">
        <v>62</v>
      </c>
      <c r="Q124" s="117"/>
      <c r="R124" s="100" t="s">
        <v>63</v>
      </c>
      <c r="S124" s="199"/>
      <c r="T124" s="200"/>
      <c r="U124" s="200"/>
      <c r="V124" s="200"/>
      <c r="W124" s="201"/>
      <c r="X124" s="47"/>
      <c r="Y124" s="186"/>
      <c r="Z124" s="187"/>
      <c r="AA124" s="176"/>
      <c r="AB124" s="177"/>
      <c r="AC124" s="177"/>
      <c r="AD124" s="177"/>
      <c r="AE124" s="180"/>
      <c r="AF124" s="44"/>
      <c r="AG124" s="44"/>
      <c r="AH124" s="44"/>
      <c r="AI124" s="44"/>
      <c r="AJ124" s="44"/>
      <c r="AK124" s="44"/>
      <c r="AL124" s="74" t="s">
        <v>107</v>
      </c>
      <c r="AM124" s="58" t="s">
        <v>116</v>
      </c>
      <c r="AN124" s="58" t="s">
        <v>122</v>
      </c>
      <c r="AO124" s="58" t="s">
        <v>121</v>
      </c>
      <c r="AP124" s="58" t="s">
        <v>122</v>
      </c>
      <c r="AQ124" s="58" t="s">
        <v>121</v>
      </c>
      <c r="AR124" s="58" t="s">
        <v>122</v>
      </c>
      <c r="AS124" s="58" t="s">
        <v>121</v>
      </c>
    </row>
    <row r="125" spans="1:45" ht="9.75" customHeight="1">
      <c r="A125" s="49"/>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188"/>
      <c r="Z125" s="189"/>
      <c r="AA125" s="181"/>
      <c r="AB125" s="182"/>
      <c r="AC125" s="182"/>
      <c r="AD125" s="182"/>
      <c r="AE125" s="183"/>
      <c r="AF125" s="44"/>
      <c r="AG125" s="44"/>
      <c r="AH125" s="44"/>
      <c r="AI125" s="44"/>
      <c r="AJ125" s="44"/>
      <c r="AK125" s="44"/>
      <c r="AL125" s="74" t="s">
        <v>109</v>
      </c>
      <c r="AM125" s="58" t="s">
        <v>117</v>
      </c>
      <c r="AN125" s="58" t="s">
        <v>122</v>
      </c>
      <c r="AO125" s="58" t="s">
        <v>121</v>
      </c>
      <c r="AP125" s="58" t="s">
        <v>122</v>
      </c>
      <c r="AQ125" s="58" t="s">
        <v>121</v>
      </c>
      <c r="AR125" s="58" t="s">
        <v>122</v>
      </c>
      <c r="AS125" s="58" t="s">
        <v>122</v>
      </c>
    </row>
    <row r="126" spans="32:45" ht="19.5" customHeight="1">
      <c r="AF126" s="44"/>
      <c r="AG126" s="44"/>
      <c r="AH126" s="44"/>
      <c r="AI126" s="44"/>
      <c r="AJ126" s="44"/>
      <c r="AK126" s="44"/>
      <c r="AL126" s="52"/>
      <c r="AM126" s="52"/>
      <c r="AN126" s="41"/>
      <c r="AO126" s="41"/>
      <c r="AP126" s="41"/>
      <c r="AQ126" s="41"/>
      <c r="AR126" s="41"/>
      <c r="AS126" s="41"/>
    </row>
    <row r="127" spans="32:45" ht="19.5" customHeight="1">
      <c r="AF127" s="92"/>
      <c r="AG127" s="92"/>
      <c r="AH127" s="92"/>
      <c r="AI127" s="92"/>
      <c r="AJ127" s="92"/>
      <c r="AK127" s="92"/>
      <c r="AL127" s="52"/>
      <c r="AM127" s="52"/>
      <c r="AN127" s="41"/>
      <c r="AO127" s="41"/>
      <c r="AP127" s="41"/>
      <c r="AQ127" s="41"/>
      <c r="AR127" s="41"/>
      <c r="AS127" s="41"/>
    </row>
    <row r="128" spans="32:45" ht="3.75" customHeight="1">
      <c r="AF128" s="44"/>
      <c r="AG128" s="44"/>
      <c r="AH128" s="44"/>
      <c r="AI128" s="44"/>
      <c r="AJ128" s="44"/>
      <c r="AK128" s="44"/>
      <c r="AL128" s="44"/>
      <c r="AM128" s="52"/>
      <c r="AN128" s="52"/>
      <c r="AO128" s="52"/>
      <c r="AP128" s="41"/>
      <c r="AQ128" s="41"/>
      <c r="AR128" s="41"/>
      <c r="AS128" s="41"/>
    </row>
    <row r="129" spans="32:45" ht="19.5" customHeight="1">
      <c r="AF129" s="44"/>
      <c r="AG129" s="44"/>
      <c r="AH129" s="44"/>
      <c r="AI129" s="44"/>
      <c r="AJ129" s="44"/>
      <c r="AK129" s="44"/>
      <c r="AL129" s="44"/>
      <c r="AM129" s="52"/>
      <c r="AN129" s="52"/>
      <c r="AO129" s="52"/>
      <c r="AP129" s="41"/>
      <c r="AQ129" s="41"/>
      <c r="AR129" s="41"/>
      <c r="AS129" s="41"/>
    </row>
    <row r="130" spans="32:45" ht="3.75" customHeight="1">
      <c r="AF130" s="92"/>
      <c r="AG130" s="92"/>
      <c r="AH130" s="92"/>
      <c r="AI130" s="92"/>
      <c r="AJ130" s="92"/>
      <c r="AK130" s="92"/>
      <c r="AL130" s="44"/>
      <c r="AM130" s="52"/>
      <c r="AN130" s="52"/>
      <c r="AO130" s="52"/>
      <c r="AP130" s="41"/>
      <c r="AQ130" s="41"/>
      <c r="AR130" s="41"/>
      <c r="AS130" s="41"/>
    </row>
    <row r="131" spans="32:45" ht="19.5" customHeight="1">
      <c r="AF131" s="44"/>
      <c r="AG131" s="44"/>
      <c r="AH131" s="44"/>
      <c r="AI131" s="44"/>
      <c r="AJ131" s="44"/>
      <c r="AK131" s="44"/>
      <c r="AL131" s="92"/>
      <c r="AM131" s="92"/>
      <c r="AN131" s="92"/>
      <c r="AO131" s="92"/>
      <c r="AP131" s="41"/>
      <c r="AQ131" s="41"/>
      <c r="AR131" s="41"/>
      <c r="AS131" s="41"/>
    </row>
    <row r="132" spans="32:45" ht="19.5" customHeight="1">
      <c r="AF132" s="44"/>
      <c r="AG132" s="44"/>
      <c r="AH132" s="44"/>
      <c r="AI132" s="44"/>
      <c r="AJ132" s="44"/>
      <c r="AK132" s="44"/>
      <c r="AL132" s="44"/>
      <c r="AM132" s="52"/>
      <c r="AN132" s="52"/>
      <c r="AO132" s="52"/>
      <c r="AP132" s="41"/>
      <c r="AQ132" s="41"/>
      <c r="AR132" s="41"/>
      <c r="AS132" s="41"/>
    </row>
    <row r="133" spans="32:45" ht="19.5" customHeight="1">
      <c r="AF133" s="92"/>
      <c r="AG133" s="92"/>
      <c r="AH133" s="92"/>
      <c r="AI133" s="92"/>
      <c r="AJ133" s="92"/>
      <c r="AK133" s="92"/>
      <c r="AL133" s="44"/>
      <c r="AM133" s="52"/>
      <c r="AN133" s="52"/>
      <c r="AO133" s="52"/>
      <c r="AP133" s="41"/>
      <c r="AQ133" s="41"/>
      <c r="AR133" s="41"/>
      <c r="AS133" s="41"/>
    </row>
    <row r="134" spans="32:45" ht="19.5" customHeight="1">
      <c r="AF134" s="44"/>
      <c r="AG134" s="44"/>
      <c r="AH134" s="44"/>
      <c r="AI134" s="44"/>
      <c r="AJ134" s="44"/>
      <c r="AK134" s="44"/>
      <c r="AL134" s="92"/>
      <c r="AM134" s="92"/>
      <c r="AN134" s="92"/>
      <c r="AO134" s="92"/>
      <c r="AP134" s="41"/>
      <c r="AQ134" s="41"/>
      <c r="AR134" s="41"/>
      <c r="AS134" s="41"/>
    </row>
    <row r="135" spans="32:45" ht="19.5" customHeight="1">
      <c r="AF135" s="44"/>
      <c r="AG135" s="44"/>
      <c r="AH135" s="44"/>
      <c r="AI135" s="44"/>
      <c r="AJ135" s="44"/>
      <c r="AK135" s="44"/>
      <c r="AL135" s="44"/>
      <c r="AM135" s="52"/>
      <c r="AN135" s="52"/>
      <c r="AO135" s="52"/>
      <c r="AP135" s="41"/>
      <c r="AQ135" s="41"/>
      <c r="AR135" s="41"/>
      <c r="AS135" s="41"/>
    </row>
    <row r="136" spans="32:45" ht="19.5" customHeight="1">
      <c r="AF136" s="110"/>
      <c r="AG136" s="110"/>
      <c r="AH136" s="110"/>
      <c r="AI136" s="110"/>
      <c r="AJ136" s="110"/>
      <c r="AK136" s="110"/>
      <c r="AL136" s="44"/>
      <c r="AM136" s="52"/>
      <c r="AN136" s="52"/>
      <c r="AO136" s="52"/>
      <c r="AP136" s="41"/>
      <c r="AQ136" s="41"/>
      <c r="AR136" s="41"/>
      <c r="AS136" s="41"/>
    </row>
    <row r="137" spans="32:45" ht="19.5" customHeight="1">
      <c r="AF137" s="110"/>
      <c r="AG137" s="110"/>
      <c r="AH137" s="110"/>
      <c r="AI137" s="110"/>
      <c r="AJ137" s="110"/>
      <c r="AK137" s="110"/>
      <c r="AL137" s="92"/>
      <c r="AM137" s="92"/>
      <c r="AN137" s="92"/>
      <c r="AO137" s="92"/>
      <c r="AP137" s="41"/>
      <c r="AQ137" s="41"/>
      <c r="AR137" s="41"/>
      <c r="AS137" s="41"/>
    </row>
    <row r="138" spans="32:45" ht="19.5" customHeight="1">
      <c r="AF138" s="110"/>
      <c r="AG138" s="110"/>
      <c r="AH138" s="110"/>
      <c r="AI138" s="110"/>
      <c r="AJ138" s="110"/>
      <c r="AK138" s="110"/>
      <c r="AL138" s="44"/>
      <c r="AM138" s="52"/>
      <c r="AN138" s="52"/>
      <c r="AO138" s="52"/>
      <c r="AP138" s="41"/>
      <c r="AQ138" s="41"/>
      <c r="AR138" s="41"/>
      <c r="AS138" s="41"/>
    </row>
    <row r="139" spans="32:45" ht="19.5" customHeight="1">
      <c r="AF139" s="110"/>
      <c r="AG139" s="110"/>
      <c r="AH139" s="110"/>
      <c r="AI139" s="110"/>
      <c r="AJ139" s="110"/>
      <c r="AK139" s="110"/>
      <c r="AL139" s="44"/>
      <c r="AM139" s="52"/>
      <c r="AN139" s="52"/>
      <c r="AO139" s="52"/>
      <c r="AP139" s="41"/>
      <c r="AQ139" s="41"/>
      <c r="AR139" s="41"/>
      <c r="AS139" s="41"/>
    </row>
    <row r="140" spans="32:45" ht="19.5" customHeight="1">
      <c r="AF140" s="110"/>
      <c r="AG140" s="110"/>
      <c r="AH140" s="110"/>
      <c r="AI140" s="110"/>
      <c r="AJ140" s="110"/>
      <c r="AK140" s="110"/>
      <c r="AL140" s="110"/>
      <c r="AM140" s="110"/>
      <c r="AN140" s="110"/>
      <c r="AO140" s="110"/>
      <c r="AP140" s="84"/>
      <c r="AQ140" s="84"/>
      <c r="AR140" s="84"/>
      <c r="AS140" s="84"/>
    </row>
    <row r="141" spans="32:45" ht="19.5" customHeight="1">
      <c r="AF141" s="110"/>
      <c r="AG141" s="110"/>
      <c r="AH141" s="110"/>
      <c r="AI141" s="110"/>
      <c r="AJ141" s="110"/>
      <c r="AK141" s="110"/>
      <c r="AL141" s="110"/>
      <c r="AM141" s="110"/>
      <c r="AN141" s="110"/>
      <c r="AO141" s="110"/>
      <c r="AP141" s="84"/>
      <c r="AQ141" s="84"/>
      <c r="AR141" s="84"/>
      <c r="AS141" s="84"/>
    </row>
    <row r="142" spans="32:45" ht="19.5" customHeight="1">
      <c r="AF142" s="110"/>
      <c r="AG142" s="110"/>
      <c r="AH142" s="110"/>
      <c r="AI142" s="110"/>
      <c r="AJ142" s="110"/>
      <c r="AK142" s="110"/>
      <c r="AL142" s="110"/>
      <c r="AM142" s="110"/>
      <c r="AN142" s="110"/>
      <c r="AO142" s="110"/>
      <c r="AP142" s="84"/>
      <c r="AQ142" s="84"/>
      <c r="AR142" s="84"/>
      <c r="AS142" s="84"/>
    </row>
    <row r="143" spans="38:45" ht="19.5" customHeight="1">
      <c r="AL143" s="110"/>
      <c r="AM143" s="110"/>
      <c r="AN143" s="110"/>
      <c r="AO143" s="110"/>
      <c r="AP143" s="84"/>
      <c r="AQ143" s="84"/>
      <c r="AR143" s="84"/>
      <c r="AS143" s="84"/>
    </row>
    <row r="144" spans="38:45" ht="19.5" customHeight="1">
      <c r="AL144" s="110"/>
      <c r="AM144" s="110"/>
      <c r="AN144" s="110"/>
      <c r="AO144" s="110"/>
      <c r="AP144" s="84"/>
      <c r="AQ144" s="84"/>
      <c r="AR144" s="84"/>
      <c r="AS144" s="84"/>
    </row>
    <row r="145" spans="38:45" ht="19.5" customHeight="1">
      <c r="AL145" s="110"/>
      <c r="AM145" s="110"/>
      <c r="AN145" s="110"/>
      <c r="AO145" s="110"/>
      <c r="AP145" s="84"/>
      <c r="AQ145" s="84"/>
      <c r="AR145" s="84"/>
      <c r="AS145" s="84"/>
    </row>
    <row r="146" spans="38:45" ht="19.5" customHeight="1">
      <c r="AL146" s="110"/>
      <c r="AM146" s="110"/>
      <c r="AN146" s="110"/>
      <c r="AO146" s="110"/>
      <c r="AP146" s="84"/>
      <c r="AQ146" s="84"/>
      <c r="AR146" s="84"/>
      <c r="AS146" s="84"/>
    </row>
  </sheetData>
  <sheetProtection password="F95D" sheet="1" selectLockedCells="1"/>
  <mergeCells count="277">
    <mergeCell ref="AA28:AE36"/>
    <mergeCell ref="Y28:Z36"/>
    <mergeCell ref="B33:W33"/>
    <mergeCell ref="B34:Q35"/>
    <mergeCell ref="R34:T34"/>
    <mergeCell ref="U34:W34"/>
    <mergeCell ref="B36:W36"/>
    <mergeCell ref="F31:H31"/>
    <mergeCell ref="I31:K31"/>
    <mergeCell ref="B31:E31"/>
    <mergeCell ref="O94:W94"/>
    <mergeCell ref="B102:C103"/>
    <mergeCell ref="B104:C105"/>
    <mergeCell ref="D102:F102"/>
    <mergeCell ref="R35:T35"/>
    <mergeCell ref="U35:W35"/>
    <mergeCell ref="H50:J50"/>
    <mergeCell ref="H51:J51"/>
    <mergeCell ref="R67:T67"/>
    <mergeCell ref="G56:S56"/>
    <mergeCell ref="AA48:AE53"/>
    <mergeCell ref="S51:V51"/>
    <mergeCell ref="S52:V52"/>
    <mergeCell ref="AA69:AE78"/>
    <mergeCell ref="B52:F52"/>
    <mergeCell ref="O52:R52"/>
    <mergeCell ref="L50:N50"/>
    <mergeCell ref="I76:T76"/>
    <mergeCell ref="I77:T77"/>
    <mergeCell ref="L51:N51"/>
    <mergeCell ref="S124:W124"/>
    <mergeCell ref="B123:R123"/>
    <mergeCell ref="S123:W123"/>
    <mergeCell ref="P71:Q73"/>
    <mergeCell ref="R71:T73"/>
    <mergeCell ref="D103:F103"/>
    <mergeCell ref="D104:F104"/>
    <mergeCell ref="D105:F105"/>
    <mergeCell ref="G103:W103"/>
    <mergeCell ref="G104:W104"/>
    <mergeCell ref="S118:W118"/>
    <mergeCell ref="Y69:Z78"/>
    <mergeCell ref="U71:W71"/>
    <mergeCell ref="B107:X107"/>
    <mergeCell ref="X71:X72"/>
    <mergeCell ref="Y48:Z53"/>
    <mergeCell ref="G105:W105"/>
    <mergeCell ref="B77:H77"/>
    <mergeCell ref="B75:T75"/>
    <mergeCell ref="U75:W75"/>
    <mergeCell ref="B117:R117"/>
    <mergeCell ref="S117:W117"/>
    <mergeCell ref="B94:C94"/>
    <mergeCell ref="M94:N94"/>
    <mergeCell ref="D94:L94"/>
    <mergeCell ref="C57:F57"/>
    <mergeCell ref="B114:D114"/>
    <mergeCell ref="T110:W111"/>
    <mergeCell ref="G87:I87"/>
    <mergeCell ref="C98:W98"/>
    <mergeCell ref="Y47:Z47"/>
    <mergeCell ref="B76:H76"/>
    <mergeCell ref="U73:W73"/>
    <mergeCell ref="B74:W74"/>
    <mergeCell ref="B47:X47"/>
    <mergeCell ref="C84:W84"/>
    <mergeCell ref="U76:W77"/>
    <mergeCell ref="Y54:Z54"/>
    <mergeCell ref="I71:O73"/>
    <mergeCell ref="U64:W64"/>
    <mergeCell ref="Y19:Z19"/>
    <mergeCell ref="AA19:AE19"/>
    <mergeCell ref="Y63:Z68"/>
    <mergeCell ref="B20:X20"/>
    <mergeCell ref="R31:T31"/>
    <mergeCell ref="C56:F56"/>
    <mergeCell ref="I66:O66"/>
    <mergeCell ref="B49:F49"/>
    <mergeCell ref="Q22:T22"/>
    <mergeCell ref="O31:Q31"/>
    <mergeCell ref="AR112:AS112"/>
    <mergeCell ref="AP112:AQ112"/>
    <mergeCell ref="AN112:AO112"/>
    <mergeCell ref="C65:H65"/>
    <mergeCell ref="C66:H66"/>
    <mergeCell ref="B70:H70"/>
    <mergeCell ref="C67:H67"/>
    <mergeCell ref="C71:H71"/>
    <mergeCell ref="C72:H72"/>
    <mergeCell ref="K110:N110"/>
    <mergeCell ref="Q6:U6"/>
    <mergeCell ref="V6:W6"/>
    <mergeCell ref="B28:X28"/>
    <mergeCell ref="K21:T21"/>
    <mergeCell ref="B24:W24"/>
    <mergeCell ref="B21:I21"/>
    <mergeCell ref="B12:C12"/>
    <mergeCell ref="G16:H16"/>
    <mergeCell ref="C22:E22"/>
    <mergeCell ref="G22:I22"/>
    <mergeCell ref="AF1:AS1"/>
    <mergeCell ref="Y100:Z106"/>
    <mergeCell ref="AA100:AE106"/>
    <mergeCell ref="AA14:AE14"/>
    <mergeCell ref="AA63:AE68"/>
    <mergeCell ref="A1:AE1"/>
    <mergeCell ref="AA55:AE62"/>
    <mergeCell ref="B3:X3"/>
    <mergeCell ref="AA3:AE3"/>
    <mergeCell ref="Y15:Z18"/>
    <mergeCell ref="AA15:AE18"/>
    <mergeCell ref="C26:W26"/>
    <mergeCell ref="Y55:Z62"/>
    <mergeCell ref="AD4:AE4"/>
    <mergeCell ref="Z4:AC4"/>
    <mergeCell ref="B4:X4"/>
    <mergeCell ref="I15:S15"/>
    <mergeCell ref="C10:I10"/>
    <mergeCell ref="K10:Q10"/>
    <mergeCell ref="S10:Y10"/>
    <mergeCell ref="B5:AE5"/>
    <mergeCell ref="B19:X19"/>
    <mergeCell ref="U15:X15"/>
    <mergeCell ref="Y14:Z14"/>
    <mergeCell ref="B14:X14"/>
    <mergeCell ref="K16:L16"/>
    <mergeCell ref="M16:N16"/>
    <mergeCell ref="I16:J16"/>
    <mergeCell ref="I17:J17"/>
    <mergeCell ref="M17:N17"/>
    <mergeCell ref="B124:C124"/>
    <mergeCell ref="K124:L124"/>
    <mergeCell ref="C60:S60"/>
    <mergeCell ref="U65:W65"/>
    <mergeCell ref="U66:W66"/>
    <mergeCell ref="U67:W67"/>
    <mergeCell ref="C61:S61"/>
    <mergeCell ref="B121:C121"/>
    <mergeCell ref="K121:L121"/>
    <mergeCell ref="I65:O65"/>
    <mergeCell ref="R32:T32"/>
    <mergeCell ref="R65:T65"/>
    <mergeCell ref="C25:W25"/>
    <mergeCell ref="U56:X56"/>
    <mergeCell ref="B51:F51"/>
    <mergeCell ref="I64:T64"/>
    <mergeCell ref="L41:N41"/>
    <mergeCell ref="J45:O45"/>
    <mergeCell ref="O51:R51"/>
    <mergeCell ref="B44:O44"/>
    <mergeCell ref="B50:F50"/>
    <mergeCell ref="H52:J52"/>
    <mergeCell ref="L52:N52"/>
    <mergeCell ref="U30:W30"/>
    <mergeCell ref="U55:X55"/>
    <mergeCell ref="B17:D17"/>
    <mergeCell ref="O50:R50"/>
    <mergeCell ref="L30:Q30"/>
    <mergeCell ref="F32:H32"/>
    <mergeCell ref="O38:T38"/>
    <mergeCell ref="O39:Q39"/>
    <mergeCell ref="G17:H17"/>
    <mergeCell ref="L22:O22"/>
    <mergeCell ref="Y20:Z27"/>
    <mergeCell ref="Q16:S16"/>
    <mergeCell ref="B16:D16"/>
    <mergeCell ref="E16:F16"/>
    <mergeCell ref="U16:W16"/>
    <mergeCell ref="Q17:S17"/>
    <mergeCell ref="K17:L17"/>
    <mergeCell ref="E17:F17"/>
    <mergeCell ref="O16:P16"/>
    <mergeCell ref="O17:P17"/>
    <mergeCell ref="B30:E30"/>
    <mergeCell ref="L31:N31"/>
    <mergeCell ref="U32:W32"/>
    <mergeCell ref="L32:N32"/>
    <mergeCell ref="O32:Q32"/>
    <mergeCell ref="I32:K32"/>
    <mergeCell ref="F30:K30"/>
    <mergeCell ref="R30:T30"/>
    <mergeCell ref="U31:W31"/>
    <mergeCell ref="Y79:Z85"/>
    <mergeCell ref="G58:S58"/>
    <mergeCell ref="U59:U60"/>
    <mergeCell ref="P67:Q67"/>
    <mergeCell ref="U72:W72"/>
    <mergeCell ref="I67:O67"/>
    <mergeCell ref="C73:H73"/>
    <mergeCell ref="V58:W58"/>
    <mergeCell ref="C58:F58"/>
    <mergeCell ref="X65:X66"/>
    <mergeCell ref="B2:AE2"/>
    <mergeCell ref="F6:O6"/>
    <mergeCell ref="C6:D6"/>
    <mergeCell ref="Y43:Z46"/>
    <mergeCell ref="AA43:AE46"/>
    <mergeCell ref="C45:H45"/>
    <mergeCell ref="B8:C8"/>
    <mergeCell ref="AA20:AE27"/>
    <mergeCell ref="Q7:AE7"/>
    <mergeCell ref="AA47:AE47"/>
    <mergeCell ref="P65:Q65"/>
    <mergeCell ref="P66:Q66"/>
    <mergeCell ref="B54:X54"/>
    <mergeCell ref="B64:H64"/>
    <mergeCell ref="B38:J38"/>
    <mergeCell ref="AA54:AE54"/>
    <mergeCell ref="C39:J39"/>
    <mergeCell ref="G49:N49"/>
    <mergeCell ref="O49:R49"/>
    <mergeCell ref="B15:H15"/>
    <mergeCell ref="B7:P7"/>
    <mergeCell ref="B32:E32"/>
    <mergeCell ref="L40:N40"/>
    <mergeCell ref="AA96:AE99"/>
    <mergeCell ref="G80:I80"/>
    <mergeCell ref="G57:S57"/>
    <mergeCell ref="Y37:Z42"/>
    <mergeCell ref="AA37:AE42"/>
    <mergeCell ref="Y91:Z95"/>
    <mergeCell ref="S121:W121"/>
    <mergeCell ref="K118:L118"/>
    <mergeCell ref="C111:I111"/>
    <mergeCell ref="C110:I110"/>
    <mergeCell ref="P110:S111"/>
    <mergeCell ref="K111:N111"/>
    <mergeCell ref="I114:K114"/>
    <mergeCell ref="B120:R120"/>
    <mergeCell ref="S120:W120"/>
    <mergeCell ref="P114:R114"/>
    <mergeCell ref="E114:H114"/>
    <mergeCell ref="L114:O114"/>
    <mergeCell ref="O110:O111"/>
    <mergeCell ref="T109:W109"/>
    <mergeCell ref="S114:V114"/>
    <mergeCell ref="B109:S109"/>
    <mergeCell ref="Y113:Z115"/>
    <mergeCell ref="Y116:Z125"/>
    <mergeCell ref="B118:C118"/>
    <mergeCell ref="C101:W101"/>
    <mergeCell ref="AF114:AG114"/>
    <mergeCell ref="AF115:AG115"/>
    <mergeCell ref="AA113:AE115"/>
    <mergeCell ref="AF113:AG113"/>
    <mergeCell ref="G102:W102"/>
    <mergeCell ref="AA116:AE125"/>
    <mergeCell ref="AA79:AE85"/>
    <mergeCell ref="Y86:Z88"/>
    <mergeCell ref="AA86:AE88"/>
    <mergeCell ref="AA91:AE95"/>
    <mergeCell ref="Y107:Z107"/>
    <mergeCell ref="AF112:AG112"/>
    <mergeCell ref="AA107:AE107"/>
    <mergeCell ref="Y96:Z99"/>
    <mergeCell ref="AA108:AE112"/>
    <mergeCell ref="Y108:Z112"/>
    <mergeCell ref="U40:W40"/>
    <mergeCell ref="U41:W41"/>
    <mergeCell ref="C82:W82"/>
    <mergeCell ref="C80:E80"/>
    <mergeCell ref="I70:T70"/>
    <mergeCell ref="U70:W70"/>
    <mergeCell ref="O41:Q41"/>
    <mergeCell ref="C40:J40"/>
    <mergeCell ref="C41:J41"/>
    <mergeCell ref="V57:W57"/>
    <mergeCell ref="R39:T39"/>
    <mergeCell ref="U38:W39"/>
    <mergeCell ref="L38:N39"/>
    <mergeCell ref="O40:Q40"/>
    <mergeCell ref="C93:W93"/>
    <mergeCell ref="C83:W83"/>
    <mergeCell ref="R66:T66"/>
    <mergeCell ref="R40:T40"/>
    <mergeCell ref="C87:E87"/>
    <mergeCell ref="R41:T41"/>
  </mergeCells>
  <conditionalFormatting sqref="Q17:S17 Y55:Z68 Y79:Z88 Y69 Y108:Z125 U40 Y20:Z27 Y91:Z106 Y37:Z46 Y28">
    <cfRule type="expression" priority="12" dxfId="8" stopIfTrue="1">
      <formula>$B$4=""</formula>
    </cfRule>
  </conditionalFormatting>
  <conditionalFormatting sqref="R32:W32">
    <cfRule type="expression" priority="11" dxfId="8" stopIfTrue="1">
      <formula>$B$4=""</formula>
    </cfRule>
  </conditionalFormatting>
  <conditionalFormatting sqref="R65:T67">
    <cfRule type="expression" priority="9" dxfId="8" stopIfTrue="1">
      <formula>$B$4=""</formula>
    </cfRule>
  </conditionalFormatting>
  <conditionalFormatting sqref="P110:S111 S114:V114">
    <cfRule type="expression" priority="8" dxfId="8" stopIfTrue="1">
      <formula>$B$4=""</formula>
    </cfRule>
  </conditionalFormatting>
  <conditionalFormatting sqref="U41">
    <cfRule type="expression" priority="6" dxfId="8" stopIfTrue="1">
      <formula>$B$4=""</formula>
    </cfRule>
  </conditionalFormatting>
  <conditionalFormatting sqref="Y48:Z53">
    <cfRule type="expression" priority="5" dxfId="8" stopIfTrue="1">
      <formula>$B$4=""</formula>
    </cfRule>
  </conditionalFormatting>
  <conditionalFormatting sqref="R71:T73">
    <cfRule type="expression" priority="4" dxfId="8" stopIfTrue="1">
      <formula>$B$4=""</formula>
    </cfRule>
  </conditionalFormatting>
  <conditionalFormatting sqref="B26">
    <cfRule type="expression" priority="1" dxfId="0" stopIfTrue="1">
      <formula>$B$6="○"</formula>
    </cfRule>
  </conditionalFormatting>
  <dataValidations count="13">
    <dataValidation allowBlank="1" showInputMessage="1" showErrorMessage="1" imeMode="hiragana" sqref="B4:X4 D94 O94"/>
    <dataValidation type="list" allowBlank="1" showInputMessage="1" showErrorMessage="1" imeMode="hiragana" sqref="Z4:AC4">
      <formula1>"中央,北,東,白石,厚別,豊平,清田,南,西,手稲"</formula1>
    </dataValidation>
    <dataValidation type="list" allowBlank="1" showInputMessage="1" showErrorMessage="1" imeMode="hiragana" sqref="B6 E6 B25:B26 B60:B61 B39:B41 B45 I45 B101 B56:B58 B80 F80 B82:B84 B87 F87 B98 B93">
      <formula1>"○"</formula1>
    </dataValidation>
    <dataValidation type="list" allowBlank="1" showInputMessage="1" showErrorMessage="1" imeMode="hiragana" sqref="K124:L124 K121:L121 B118:C118 B121:C121 B124:C124 K118:L118">
      <formula1>"令和,平成"</formula1>
    </dataValidation>
    <dataValidation allowBlank="1" showInputMessage="1" showErrorMessage="1" imeMode="off" sqref="X6 Z6 AB6 H121 M121 O121 Q121 D124 F124 Q124 H124 U57:U58 O124 M124 D118 F118 H118 M118 O118 Q118 D121 F121 H8:H9 F8:F9 D8:D9"/>
    <dataValidation type="list" allowBlank="1" showInputMessage="1" showErrorMessage="1" imeMode="hiragana" sqref="G102:G105">
      <formula1>$AL$114:$AL$125</formula1>
    </dataValidation>
    <dataValidation allowBlank="1" showInputMessage="1" showErrorMessage="1" promptTitle="数字の入力" prompt="数字のみ入力してください。（単位を入力しないでください。）" imeMode="off" sqref="V57:V58 T110:W111 U17:W17 R40:R41 U65:W67 K110:N111 F32:Q32 E114:H114 L114:O114 O40:O41 W57:W61 E17:J17"/>
    <dataValidation type="list" allowBlank="1" showInputMessage="1" showErrorMessage="1" sqref="B71:B73 R10 J10 B22 F22 K22 P22 B10 G50:G52 K50:K52 O50:R50 O52:R52 U35">
      <formula1>"○"</formula1>
    </dataValidation>
    <dataValidation allowBlank="1" showInputMessage="1" showErrorMessage="1" promptTitle="数字の入力" prompt="数字のみ入力してください。（単位を入力しないでください。）" sqref="U71:W73 S121:W121 S124:W124 S52:V52 S118:W118"/>
    <dataValidation allowBlank="1" showInputMessage="1" showErrorMessage="1" promptTitle="数字のみ入力" prompt="数字のみ入力してください。（単位を入力しないでください。）" sqref="U76:W77"/>
    <dataValidation type="list" allowBlank="1" showInputMessage="1" showErrorMessage="1" sqref="B12:C12">
      <formula1>"令和,平成,昭和"</formula1>
    </dataValidation>
    <dataValidation type="list" allowBlank="1" showInputMessage="1" showErrorMessage="1" imeMode="hiragana" sqref="V6:W6">
      <formula1>"令和,平成,昭和"</formula1>
    </dataValidation>
    <dataValidation allowBlank="1" showErrorMessage="1" promptTitle="数字の入力" prompt="数字のみ入力してください。（単位を入力しないでください。）" imeMode="off" sqref="R35:T35 B34"/>
  </dataValidations>
  <printOptions/>
  <pageMargins left="0.2362204724409449" right="0.2362204724409449" top="0.5511811023622047" bottom="0.5511811023622047" header="0.31496062992125984" footer="0.31496062992125984"/>
  <pageSetup horizontalDpi="600" verticalDpi="600" orientation="portrait" paperSize="9" r:id="rId1"/>
  <headerFooter>
    <oddFooter>&amp;C&amp;P/&amp;N</oddFooter>
  </headerFooter>
  <rowBreaks count="2" manualBreakCount="2">
    <brk id="42" max="30" man="1"/>
    <brk id="90" max="3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札幌市子ども未来局支援制度担当部保育推進担当課</dc:creator>
  <cp:keywords/>
  <dc:description/>
  <cp:lastModifiedBy>高橋</cp:lastModifiedBy>
  <cp:lastPrinted>2020-11-16T06:42:22Z</cp:lastPrinted>
  <dcterms:modified xsi:type="dcterms:W3CDTF">2020-12-14T09:34:02Z</dcterms:modified>
  <cp:category/>
  <cp:version/>
  <cp:contentType/>
  <cp:contentStatus/>
</cp:coreProperties>
</file>