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intranet-fs1\子ども未来局\200子育て支援部共通\待機児童対策係&amp;認可担当係共通\57　保育人材確保緊急対策\07_R07\01_例年事業\01_申請の案内更新\02_一時金\"/>
    </mc:Choice>
  </mc:AlternateContent>
  <xr:revisionPtr revIDLastSave="0" documentId="13_ncr:1_{F5A8482D-1DD1-43BC-8A7E-E72B76B04521}" xr6:coauthVersionLast="47" xr6:coauthVersionMax="47" xr10:uidLastSave="{00000000-0000-0000-0000-000000000000}"/>
  <bookViews>
    <workbookView xWindow="30495" yWindow="225" windowWidth="26535" windowHeight="15180" tabRatio="884" firstSheet="1" activeTab="1" xr2:uid="{00000000-000D-0000-FFFF-FFFF00000000}"/>
  </bookViews>
  <sheets>
    <sheet name="施設状況" sheetId="21" state="hidden" r:id="rId1"/>
    <sheet name="作成方法" sheetId="25" r:id="rId2"/>
    <sheet name="①基礎情報" sheetId="9" r:id="rId3"/>
    <sheet name="（入力例）①基礎情報" sheetId="31" r:id="rId4"/>
    <sheet name="②対象期間" sheetId="11" r:id="rId5"/>
    <sheet name="（入力例）②対象期間" sheetId="32" r:id="rId6"/>
    <sheet name="③申請書・雇用証明書" sheetId="28" r:id="rId7"/>
    <sheet name="④口座振替申出書" sheetId="29" r:id="rId8"/>
    <sheet name="チェックリスト" sheetId="30" r:id="rId9"/>
    <sheet name="申請書・雇用証明書 (記載例)" sheetId="16" state="hidden" r:id="rId10"/>
  </sheets>
  <definedNames>
    <definedName name="_xlnm.Print_Area" localSheetId="3">'（入力例）①基礎情報'!$A$1:$F$31</definedName>
    <definedName name="_xlnm.Print_Area" localSheetId="5">'（入力例）②対象期間'!$A$1:$K$29</definedName>
    <definedName name="_xlnm.Print_Area" localSheetId="2">①基礎情報!$A$1:$F$31</definedName>
    <definedName name="_xlnm.Print_Area" localSheetId="4">②対象期間!$A$1:$K$29</definedName>
    <definedName name="_xlnm.Print_Area" localSheetId="6">③申請書・雇用証明書!$A$1:$S$34</definedName>
    <definedName name="_xlnm.Print_Area" localSheetId="7">④口座振替申出書!$A$1:$AD$65</definedName>
    <definedName name="_xlnm.Print_Area" localSheetId="9">'申請書・雇用証明書 (記載例)'!$A$1:$S$46</definedName>
    <definedName name="厚別区01私立01保育所" localSheetId="0">施設状況!$AA$4:$AA$64</definedName>
    <definedName name="厚別区01私立02幼稚園" localSheetId="0">施設状況!$AX$4:$AX$64</definedName>
    <definedName name="厚別区01私立03認定こども園" localSheetId="0">施設状況!$BR$4:$BR$64</definedName>
    <definedName name="厚別区01保育所">施設状況!$AA$4:$AA$64</definedName>
    <definedName name="厚別区02幼稚園">施設状況!$AK$4:$AK$64</definedName>
    <definedName name="厚別区03公立01保育所">施設状況!$AM$4:$AM$64</definedName>
    <definedName name="厚別区03公立02幼稚園">施設状況!$BI$4:$BI$64</definedName>
    <definedName name="厚別区03認定こども園">施設状況!$AU$4:$AU$64</definedName>
    <definedName name="厚別区04小規模A・B・C">施設状況!$BE$4:$BE$64</definedName>
    <definedName name="札幌市あけぼの保育園">施設状況!$X$4:$CW$4</definedName>
    <definedName name="札幌市外01私立01保育所">施設状況!$AG$4:$AG$64</definedName>
    <definedName name="札幌市外01私立02幼稚園">施設状況!$BD$4:$BD$64</definedName>
    <definedName name="札幌市外01私立03認定こども園">施設状況!$BX$4:$BX$64</definedName>
    <definedName name="札幌市外01私立04小規模A・B・C">施設状況!$CJ$4:$CJ$64</definedName>
    <definedName name="札幌市外01私立06事業所内">施設状況!$CX$4:$CX$64</definedName>
    <definedName name="札幌市外02公設民営01保育所">施設状況!$AJ$4:$AJ$64</definedName>
    <definedName name="札幌市外03公立01保育所">施設状況!$AS$4:$AS$64</definedName>
    <definedName name="札幌市外03公立03認定こども園">施設状況!$BZ$4:$BZ$64</definedName>
    <definedName name="手稲区01私立01保育所" localSheetId="0">施設状況!$AF$4:$AF$64</definedName>
    <definedName name="手稲区01私立02幼稚園" localSheetId="0">施設状況!$BC$4:$BC$64</definedName>
    <definedName name="手稲区01私立03認定こども園" localSheetId="0">施設状況!$BW$4:$BW$64</definedName>
    <definedName name="手稲区01私立04小規模A・B・C" localSheetId="0">施設状況!$CI$4:$CI$64</definedName>
    <definedName name="手稲区01私立05家庭的" localSheetId="0">施設状況!$CR$4:$CR$64</definedName>
    <definedName name="手稲区01保育所">施設状況!$AF$4:$AF$64</definedName>
    <definedName name="手稲区02幼稚園">施設状況!$AP$4:$AP$64</definedName>
    <definedName name="手稲区03公立01保育所">施設状況!$AP$4:$AP$64</definedName>
    <definedName name="手稲区03公立02幼稚園">施設状況!$BM$4:$BM$64</definedName>
    <definedName name="手稲区03認定こども園">施設状況!$AZ$4:$AZ$64</definedName>
    <definedName name="手稲区04小規模A・B・C">施設状況!$BJ$4:$BJ$64</definedName>
    <definedName name="手稲区05家庭的">施設状況!$BP$4:$BP$64</definedName>
    <definedName name="手稲区07私学助成">施設状況!$CB$4:$CB$64</definedName>
    <definedName name="清田区01私立01保育所" localSheetId="0">施設状況!$AC$4:$AC$64</definedName>
    <definedName name="清田区01私立02幼稚園" localSheetId="0">施設状況!$AZ$4:$AZ$64</definedName>
    <definedName name="清田区01私立03認定こども園" localSheetId="0">施設状況!$BT$4:$BT$64</definedName>
    <definedName name="清田区01私立04小規模A・B・C" localSheetId="0">施設状況!$CF$4:$CF$64</definedName>
    <definedName name="清田区01私立05家庭的" localSheetId="0">施設状況!$CO$4:$CO$64</definedName>
    <definedName name="清田区01保育所">施設状況!$AC$4:$AC$64</definedName>
    <definedName name="清田区02幼稚園">施設状況!$AM$4:$AM$64</definedName>
    <definedName name="清田区03公立03認定こども園">施設状況!$BY$4:$BY$64</definedName>
    <definedName name="清田区03認定こども園">施設状況!$AW$4:$AW$64</definedName>
    <definedName name="清田区04小規模A・B・C">施設状況!$BG$4:$BG$64</definedName>
    <definedName name="清田区05家庭的">施設状況!$BM$4:$BM$64</definedName>
    <definedName name="清田区07私学助成">施設状況!$BY$4:$BY$64</definedName>
    <definedName name="西区01私立01保育所" localSheetId="0">施設状況!$AE$4:$AE$64</definedName>
    <definedName name="西区01私立02幼稚園" localSheetId="0">施設状況!$BB$4:$BB$64</definedName>
    <definedName name="西区01私立03認定こども園" localSheetId="0">施設状況!$BV$4:$BV$64</definedName>
    <definedName name="西区01私立04小規模A・B・C" localSheetId="0">施設状況!$CH$4:$CH$64</definedName>
    <definedName name="西区01私立05家庭的" localSheetId="0">施設状況!$CQ$4:$CQ$64</definedName>
    <definedName name="西区01私立06事業所内" localSheetId="0">施設状況!$CW$4:$CW$64</definedName>
    <definedName name="西区01保育所">施設状況!$AE$4:$AE$64</definedName>
    <definedName name="西区02公設民営">施設状況!$CD$5:$CD$9</definedName>
    <definedName name="西区02公設民営01保育所" localSheetId="0">施設状況!$AH$4:$AH$64</definedName>
    <definedName name="西区02幼稚園">施設状況!$AO$4:$AO$64</definedName>
    <definedName name="西区03公立01保育所">施設状況!$AO$4:$AO$64</definedName>
    <definedName name="西区03公立02幼稚園">施設状況!$BL$4:$BL$64</definedName>
    <definedName name="西区03認定こども園">施設状況!$AY$4:$AY$64</definedName>
    <definedName name="西区04小規模A・B・C">施設状況!$BI$4:$BI$64</definedName>
    <definedName name="西区05家庭的">施設状況!$BO$4:$BO$64</definedName>
    <definedName name="西区06事業所内">施設状況!$BU$4:$BU$64</definedName>
    <definedName name="西区07私学助成">施設状況!$CA$4:$CA$64</definedName>
    <definedName name="中央区01私立01保育所" localSheetId="0">施設状況!$W$4:$W$64</definedName>
    <definedName name="中央区01私立02幼稚園" localSheetId="0">施設状況!$AT$4:$AT$64</definedName>
    <definedName name="中央区01私立03認定こども園" localSheetId="0">施設状況!$BN$4:$BN$64</definedName>
    <definedName name="中央区01私立04小規模A・B・C" localSheetId="0">施設状況!$CA$4:$CA$64</definedName>
    <definedName name="中央区01保育所">施設状況!$W$4:$W$64</definedName>
    <definedName name="中央区02公設民営">施設状況!$CC$5:$CC$10</definedName>
    <definedName name="中央区02公設民営01保育所" localSheetId="0">施設状況!$AG$4:$AG$64</definedName>
    <definedName name="中央区02幼稚園">施設状況!$AG$4:$AG$64</definedName>
    <definedName name="中央区03公立01保育所">施設状況!$AI$4:$AI$64</definedName>
    <definedName name="中央区03公立02幼稚園">施設状況!$BE$4:$BE$64</definedName>
    <definedName name="中央区03認定こども園">施設状況!$AQ$4:$AQ$64</definedName>
    <definedName name="中央区04小規模A・B・C">施設状況!$BA$4:$BA$64</definedName>
    <definedName name="東区01私立01保育所" localSheetId="0">施設状況!$Y$4:$Y$64</definedName>
    <definedName name="東区01私立02幼稚園" localSheetId="0">施設状況!$AV$4:$AV$64</definedName>
    <definedName name="東区01私立03認定こども園" localSheetId="0">施設状況!$BP$4:$BP$64</definedName>
    <definedName name="東区01私立04小規模A・B・C" localSheetId="0">施設状況!$CC$4:$CC$64</definedName>
    <definedName name="東区01私立05家庭的" localSheetId="0">施設状況!$BL$4:$BL$64</definedName>
    <definedName name="東区01私立06事業所内" localSheetId="0">施設状況!$CS$4:$CS$64</definedName>
    <definedName name="東区01保育所">施設状況!$Y$4:$Y$64</definedName>
    <definedName name="東区02幼稚園">施設状況!$AI$4:$AI$64</definedName>
    <definedName name="東区03公立01保育所">施設状況!$AK$4:$AK$64</definedName>
    <definedName name="東区03公立02幼稚園">施設状況!$BG$4:$BG$64</definedName>
    <definedName name="東区03認定こども園">施設状況!$AS$4:$AS$64</definedName>
    <definedName name="東区04小規模A・B・C">施設状況!$BC$4:$BC$64</definedName>
    <definedName name="東区05家庭的">施設状況!$BL$4:$BL$64</definedName>
    <definedName name="東区06事業所内">施設状況!$BQ$4:$BQ$64</definedName>
    <definedName name="東区07私学助成">施設状況!$BW$4:$BW$64</definedName>
    <definedName name="南区01私立01保育所" localSheetId="0">施設状況!$AD$4:$AD$64</definedName>
    <definedName name="南区01私立02幼稚園" localSheetId="0">施設状況!$BA$4:$BA$64</definedName>
    <definedName name="南区01私立03認定こども園" localSheetId="0">施設状況!$BU$4:$BU$64</definedName>
    <definedName name="南区01私立04小規模A・B・C" localSheetId="0">施設状況!$CG$4:$CG$64</definedName>
    <definedName name="南区01私立05家庭的" localSheetId="0">施設状況!$CP$4:$CP$64</definedName>
    <definedName name="南区01私立06事業所内" localSheetId="0">施設状況!$CV$4:$CV$64</definedName>
    <definedName name="南区01保育所">施設状況!$AD$4:$AD$64</definedName>
    <definedName name="南区02幼稚園">施設状況!$AN$4:$AN$64</definedName>
    <definedName name="南区03公立01保育所">施設状況!$AP$4:$AP$64</definedName>
    <definedName name="南区03公立02幼稚園">施設状況!$BK$4:$BK$64</definedName>
    <definedName name="南区03公立04小規模A・B・C">施設状況!$CP$4:$CP$51</definedName>
    <definedName name="南区03認定こども園">施設状況!$AX$4:$AX$64</definedName>
    <definedName name="南区04小規模A・B・C">施設状況!$BH$4:$BH$64</definedName>
    <definedName name="南区05家庭的">施設状況!$BN$4:$BN$64</definedName>
    <definedName name="南区06事業所内">施設状況!$BT$4:$BT$64</definedName>
    <definedName name="南区07私学助成">施設状況!$BZ$4:$BZ$64</definedName>
    <definedName name="白石区01私立01保育所" localSheetId="0">施設状況!$Z$4:$Z$64</definedName>
    <definedName name="白石区01私立02幼稚園" localSheetId="0">施設状況!$AW$4:$AW$64</definedName>
    <definedName name="白石区01私立03認定こども園" localSheetId="0">施設状況!$BQ$4:$BQ$64</definedName>
    <definedName name="白石区01私立04小規模A・B・C" localSheetId="0">施設状況!$CD$4:$CD$64</definedName>
    <definedName name="白石区01私立05家庭的">施設状況!$CM$4:$CM$64</definedName>
    <definedName name="白石区01私立06事業所内" localSheetId="0">施設状況!$CT$4:$CT$64</definedName>
    <definedName name="白石区01保育所">施設状況!$Z$4:$Z$64</definedName>
    <definedName name="白石区02幼稚園">施設状況!$AJ$4:$AJ$64</definedName>
    <definedName name="白石区03公立01保育所">施設状況!$AL$4:$AL$64</definedName>
    <definedName name="白石区03公立02幼稚園">施設状況!$BH$4:$BH$64</definedName>
    <definedName name="白石区03認定こども園">施設状況!$AT$4:$AT$64</definedName>
    <definedName name="白石区04小規模A・B・C">施設状況!$BD$4:$BD$64</definedName>
    <definedName name="白石区06事業所内">施設状況!$BR$4:$BR$64</definedName>
    <definedName name="豊平区01私立01保育所" localSheetId="0">施設状況!$AB$4:$AB$64</definedName>
    <definedName name="豊平区01私立02幼稚園" localSheetId="0">施設状況!$AY$4:$AY$64</definedName>
    <definedName name="豊平区01私立03認定こども園" localSheetId="0">施設状況!$BS$4:$BS$64</definedName>
    <definedName name="豊平区01私立04小規模A・B・C" localSheetId="0">施設状況!$CE$4:$CE$64</definedName>
    <definedName name="豊平区01私立05家庭的" localSheetId="0">施設状況!$CN$4:$CN$64</definedName>
    <definedName name="豊平区01私立06事業所内" localSheetId="0">施設状況!$CU$4:$CU$64</definedName>
    <definedName name="豊平区01保育所">施設状況!$AB$4:$AB$64</definedName>
    <definedName name="豊平区02幼稚園">施設状況!$AL$4:$AL$64</definedName>
    <definedName name="豊平区03公立01保育所">施設状況!$AN$4:$AN$64</definedName>
    <definedName name="豊平区03公立02幼稚園">施設状況!$BJ$4:$BJ$64</definedName>
    <definedName name="豊平区03認定こども園">施設状況!$AV$4:$AV$64</definedName>
    <definedName name="豊平区04小規模A・B・C">施設状況!$BF$4:$BF$64</definedName>
    <definedName name="豊平区06事業所内">施設状況!$BS$4:$BS$64</definedName>
    <definedName name="豊平区07私学助成">施設状況!$BX$4:$BX$64</definedName>
    <definedName name="北区01私立01保育所" localSheetId="0">施設状況!$X$4:$X$64</definedName>
    <definedName name="北区01私立02幼稚園" localSheetId="0">施設状況!$AU$4:$AU$64</definedName>
    <definedName name="北区01私立03認定こども園" localSheetId="0">施設状況!$BO$4:$BO$64</definedName>
    <definedName name="北区01私立04小規模A・B・C" localSheetId="0">施設状況!$CB$4:$CB$64</definedName>
    <definedName name="北区01私立05家庭的" localSheetId="0">施設状況!$CK$4:$CK$64</definedName>
    <definedName name="北区01保育所">施設状況!$X$4:$X$64</definedName>
    <definedName name="北区02幼稚園">施設状況!$AH$4:$AH$64</definedName>
    <definedName name="北区03公立01保育所">施設状況!$AJ$4:$AJ$64</definedName>
    <definedName name="北区03公立02幼稚園">施設状況!$BF$4:$BF$64</definedName>
    <definedName name="北区03認定こども園">施設状況!$AR$4:$AR$64</definedName>
    <definedName name="北区04小規模A・B・C">施設状況!$BB$4:$BB$64</definedName>
    <definedName name="北区05家庭的">施設状況!$BK$4:$BK$64</definedName>
    <definedName name="北区07私学助成">施設状況!$BV$4:$BV$64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28" l="1"/>
  <c r="AA14" i="29"/>
  <c r="C14" i="29"/>
  <c r="V22" i="29"/>
  <c r="S14" i="29" l="1"/>
  <c r="E21" i="28"/>
  <c r="E22" i="28"/>
  <c r="O22" i="28"/>
  <c r="O23" i="28"/>
  <c r="O24" i="28"/>
  <c r="O25" i="28"/>
  <c r="I24" i="28"/>
  <c r="I25" i="28"/>
  <c r="I21" i="28"/>
  <c r="I23" i="28"/>
  <c r="O21" i="28"/>
  <c r="E24" i="28"/>
  <c r="E25" i="28"/>
  <c r="E23" i="28"/>
  <c r="D13" i="28"/>
  <c r="F8" i="32"/>
  <c r="E8" i="32"/>
  <c r="F7" i="32"/>
  <c r="E7" i="32"/>
  <c r="F6" i="32"/>
  <c r="E6" i="32"/>
  <c r="F5" i="32"/>
  <c r="E5" i="32"/>
  <c r="F4" i="32"/>
  <c r="E4" i="32"/>
  <c r="F3" i="32"/>
  <c r="E3" i="32"/>
  <c r="F4" i="11"/>
  <c r="O22" i="29"/>
  <c r="W12" i="29"/>
  <c r="W15" i="29"/>
  <c r="C21" i="29"/>
  <c r="O12" i="29"/>
  <c r="E9" i="32" l="1"/>
  <c r="F9" i="32"/>
  <c r="F5" i="29"/>
  <c r="AB2" i="29"/>
  <c r="Y2" i="29"/>
  <c r="F6" i="29"/>
  <c r="Q3" i="28"/>
  <c r="O3" i="28"/>
  <c r="E3" i="11"/>
  <c r="E4" i="11"/>
  <c r="D19" i="28"/>
  <c r="Q18" i="28"/>
  <c r="O18" i="28"/>
  <c r="L18" i="28"/>
  <c r="L17" i="28"/>
  <c r="F18" i="28"/>
  <c r="D18" i="28"/>
  <c r="D17" i="28"/>
  <c r="M16" i="28"/>
  <c r="D16" i="28"/>
  <c r="E15" i="28"/>
  <c r="Q13" i="28"/>
  <c r="O13" i="28"/>
  <c r="M13" i="28"/>
  <c r="D14" i="28"/>
  <c r="G9" i="32" l="1"/>
  <c r="T599" i="21"/>
  <c r="F6" i="11"/>
  <c r="F7" i="11"/>
  <c r="F8" i="11"/>
  <c r="F3" i="11"/>
  <c r="E6" i="11"/>
  <c r="E7" i="11"/>
  <c r="E8" i="11"/>
  <c r="T554" i="21"/>
  <c r="T555" i="21"/>
  <c r="T556" i="21"/>
  <c r="T557" i="21"/>
  <c r="T558" i="21"/>
  <c r="T559" i="21"/>
  <c r="T560" i="21"/>
  <c r="T561" i="21"/>
  <c r="T562" i="21"/>
  <c r="T563" i="21"/>
  <c r="T564" i="21"/>
  <c r="T565" i="21"/>
  <c r="T566" i="21"/>
  <c r="T567" i="21"/>
  <c r="T568" i="21"/>
  <c r="T569" i="21"/>
  <c r="T570" i="21"/>
  <c r="T571" i="21"/>
  <c r="T572" i="21"/>
  <c r="T573" i="21"/>
  <c r="T574" i="21"/>
  <c r="T575" i="21"/>
  <c r="T576" i="21"/>
  <c r="T577" i="21"/>
  <c r="T578" i="21"/>
  <c r="T579" i="21"/>
  <c r="T580" i="21"/>
  <c r="T581" i="21"/>
  <c r="T582" i="21"/>
  <c r="T583" i="21"/>
  <c r="T584" i="21"/>
  <c r="T585" i="21"/>
  <c r="T586" i="21"/>
  <c r="T587" i="21"/>
  <c r="T588" i="21"/>
  <c r="T589" i="21"/>
  <c r="T590" i="21"/>
  <c r="T591" i="21"/>
  <c r="T592" i="21"/>
  <c r="T593" i="21"/>
  <c r="T594" i="21"/>
  <c r="T595" i="21"/>
  <c r="T596" i="21"/>
  <c r="T597" i="21"/>
  <c r="T598" i="21"/>
  <c r="T547" i="21"/>
  <c r="T548" i="21"/>
  <c r="T549" i="21"/>
  <c r="T550" i="21"/>
  <c r="T551" i="21"/>
  <c r="T552" i="21"/>
  <c r="T553" i="21"/>
  <c r="T4" i="21"/>
  <c r="T5" i="21"/>
  <c r="R5" i="21" s="1"/>
  <c r="S5" i="21" s="1"/>
  <c r="T6" i="21"/>
  <c r="T7" i="21"/>
  <c r="T8" i="21"/>
  <c r="T9" i="21"/>
  <c r="T10" i="21"/>
  <c r="T11" i="21"/>
  <c r="T12" i="21"/>
  <c r="T13" i="21"/>
  <c r="T14" i="21"/>
  <c r="T15" i="21"/>
  <c r="T16" i="21"/>
  <c r="T17" i="21"/>
  <c r="T18" i="21"/>
  <c r="T19" i="21"/>
  <c r="T20" i="21"/>
  <c r="T21" i="21"/>
  <c r="T22" i="21"/>
  <c r="T23" i="21"/>
  <c r="T24" i="21"/>
  <c r="T25" i="21"/>
  <c r="T26" i="21"/>
  <c r="T27" i="21"/>
  <c r="T28" i="21"/>
  <c r="T29" i="21"/>
  <c r="T30" i="21"/>
  <c r="T31" i="21"/>
  <c r="T32" i="21"/>
  <c r="T33" i="21"/>
  <c r="T34" i="21"/>
  <c r="T35" i="21"/>
  <c r="T36" i="21"/>
  <c r="T37" i="21"/>
  <c r="T38" i="21"/>
  <c r="T39" i="21"/>
  <c r="T40" i="21"/>
  <c r="T41" i="21"/>
  <c r="T42" i="21"/>
  <c r="T43" i="21"/>
  <c r="T44" i="21"/>
  <c r="T45" i="21"/>
  <c r="T46" i="21"/>
  <c r="T47" i="21"/>
  <c r="T48" i="21"/>
  <c r="T49" i="21"/>
  <c r="T50" i="21"/>
  <c r="T51" i="21"/>
  <c r="T52" i="21"/>
  <c r="T53" i="21"/>
  <c r="T54" i="21"/>
  <c r="T55" i="21"/>
  <c r="T56" i="21"/>
  <c r="T57" i="21"/>
  <c r="T58" i="21"/>
  <c r="T59" i="21"/>
  <c r="T60" i="21"/>
  <c r="T61" i="21"/>
  <c r="T62" i="21"/>
  <c r="T63" i="21"/>
  <c r="T64" i="21"/>
  <c r="T65" i="21"/>
  <c r="T66" i="21"/>
  <c r="T67" i="21"/>
  <c r="T68" i="21"/>
  <c r="T69" i="21"/>
  <c r="T70" i="21"/>
  <c r="T71" i="21"/>
  <c r="T72" i="21"/>
  <c r="T73" i="21"/>
  <c r="T74" i="21"/>
  <c r="T75" i="21"/>
  <c r="T76" i="21"/>
  <c r="T77" i="21"/>
  <c r="T78" i="21"/>
  <c r="T79" i="21"/>
  <c r="T80" i="21"/>
  <c r="T81" i="21"/>
  <c r="T82" i="21"/>
  <c r="T83" i="21"/>
  <c r="T84" i="21"/>
  <c r="T85" i="21"/>
  <c r="T86" i="21"/>
  <c r="T87" i="21"/>
  <c r="T88" i="21"/>
  <c r="T89" i="21"/>
  <c r="T90" i="21"/>
  <c r="T91" i="21"/>
  <c r="T92" i="21"/>
  <c r="T93" i="21"/>
  <c r="T94" i="21"/>
  <c r="T95" i="21"/>
  <c r="T96" i="21"/>
  <c r="T97" i="21"/>
  <c r="T98" i="21"/>
  <c r="T99" i="21"/>
  <c r="T100" i="21"/>
  <c r="T101" i="21"/>
  <c r="T102" i="21"/>
  <c r="T103" i="21"/>
  <c r="T104" i="21"/>
  <c r="T105" i="21"/>
  <c r="T106" i="21"/>
  <c r="T107" i="21"/>
  <c r="T108" i="21"/>
  <c r="T109" i="21"/>
  <c r="T110" i="21"/>
  <c r="T111" i="21"/>
  <c r="T112" i="21"/>
  <c r="T113" i="21"/>
  <c r="T114" i="21"/>
  <c r="T115" i="21"/>
  <c r="T116" i="21"/>
  <c r="T117" i="21"/>
  <c r="T118" i="21"/>
  <c r="T119" i="21"/>
  <c r="T120" i="21"/>
  <c r="T121" i="21"/>
  <c r="T122" i="21"/>
  <c r="T123" i="21"/>
  <c r="T124" i="21"/>
  <c r="T125" i="21"/>
  <c r="T126" i="21"/>
  <c r="T127" i="21"/>
  <c r="T128" i="21"/>
  <c r="T129" i="21"/>
  <c r="T130" i="21"/>
  <c r="T131" i="21"/>
  <c r="T132" i="21"/>
  <c r="T133" i="21"/>
  <c r="T134" i="21"/>
  <c r="T135" i="21"/>
  <c r="T136" i="21"/>
  <c r="T137" i="21"/>
  <c r="T138" i="21"/>
  <c r="T139" i="21"/>
  <c r="T140" i="21"/>
  <c r="T141" i="21"/>
  <c r="T142" i="21"/>
  <c r="T143" i="21"/>
  <c r="T144" i="21"/>
  <c r="T145" i="21"/>
  <c r="T146" i="21"/>
  <c r="T147" i="21"/>
  <c r="T148" i="21"/>
  <c r="T149" i="21"/>
  <c r="T150" i="21"/>
  <c r="T151" i="21"/>
  <c r="T152" i="21"/>
  <c r="T153" i="21"/>
  <c r="T154" i="21"/>
  <c r="T155" i="21"/>
  <c r="T156" i="21"/>
  <c r="T157" i="21"/>
  <c r="T158" i="21"/>
  <c r="T159" i="21"/>
  <c r="T160" i="21"/>
  <c r="T161" i="21"/>
  <c r="T162" i="21"/>
  <c r="T163" i="21"/>
  <c r="T164" i="21"/>
  <c r="T165" i="21"/>
  <c r="T166" i="21"/>
  <c r="T167" i="21"/>
  <c r="T168" i="21"/>
  <c r="T169" i="21"/>
  <c r="T170" i="21"/>
  <c r="T171" i="21"/>
  <c r="T172" i="21"/>
  <c r="T173" i="21"/>
  <c r="T174" i="21"/>
  <c r="T175" i="21"/>
  <c r="T176" i="21"/>
  <c r="T177" i="21"/>
  <c r="T178" i="21"/>
  <c r="T179" i="21"/>
  <c r="T180" i="21"/>
  <c r="T181" i="21"/>
  <c r="T182" i="21"/>
  <c r="T183" i="21"/>
  <c r="T184" i="21"/>
  <c r="T185" i="21"/>
  <c r="T186" i="21"/>
  <c r="T187" i="21"/>
  <c r="T188" i="21"/>
  <c r="T189" i="21"/>
  <c r="T190" i="21"/>
  <c r="T191" i="21"/>
  <c r="T192" i="21"/>
  <c r="T193" i="21"/>
  <c r="T194" i="21"/>
  <c r="T195" i="21"/>
  <c r="T196" i="21"/>
  <c r="T197" i="21"/>
  <c r="T198" i="21"/>
  <c r="T199" i="21"/>
  <c r="T200" i="21"/>
  <c r="T201" i="21"/>
  <c r="T202" i="21"/>
  <c r="T203" i="21"/>
  <c r="T204" i="21"/>
  <c r="T205" i="21"/>
  <c r="T206" i="21"/>
  <c r="T207" i="21"/>
  <c r="T208" i="21"/>
  <c r="T209" i="21"/>
  <c r="T210" i="21"/>
  <c r="T211" i="21"/>
  <c r="T212" i="21"/>
  <c r="T213" i="21"/>
  <c r="T214" i="21"/>
  <c r="T215" i="21"/>
  <c r="T216" i="21"/>
  <c r="T217" i="21"/>
  <c r="T218" i="21"/>
  <c r="T219" i="21"/>
  <c r="T220" i="21"/>
  <c r="T221" i="21"/>
  <c r="T222" i="21"/>
  <c r="T223" i="21"/>
  <c r="T224" i="21"/>
  <c r="T225" i="21"/>
  <c r="T226" i="21"/>
  <c r="T227" i="21"/>
  <c r="T228" i="21"/>
  <c r="T229" i="21"/>
  <c r="T230" i="21"/>
  <c r="T231" i="21"/>
  <c r="T232" i="21"/>
  <c r="T233" i="21"/>
  <c r="T234" i="21"/>
  <c r="T235" i="21"/>
  <c r="T236" i="21"/>
  <c r="T237" i="21"/>
  <c r="T238" i="21"/>
  <c r="T239" i="21"/>
  <c r="T240" i="21"/>
  <c r="T241" i="21"/>
  <c r="T242" i="21"/>
  <c r="T243" i="21"/>
  <c r="T244" i="21"/>
  <c r="T245" i="21"/>
  <c r="T246" i="21"/>
  <c r="T247" i="21"/>
  <c r="T248" i="21"/>
  <c r="T249" i="21"/>
  <c r="T250" i="21"/>
  <c r="T251" i="21"/>
  <c r="T252" i="21"/>
  <c r="T253" i="21"/>
  <c r="T254" i="21"/>
  <c r="T255" i="21"/>
  <c r="T256" i="21"/>
  <c r="T257" i="21"/>
  <c r="T258" i="21"/>
  <c r="T259" i="21"/>
  <c r="T260" i="21"/>
  <c r="T261" i="21"/>
  <c r="T262" i="21"/>
  <c r="T263" i="21"/>
  <c r="T264" i="21"/>
  <c r="T265" i="21"/>
  <c r="T266" i="21"/>
  <c r="T267" i="21"/>
  <c r="T268" i="21"/>
  <c r="T269" i="21"/>
  <c r="T270" i="21"/>
  <c r="T271" i="21"/>
  <c r="T272" i="21"/>
  <c r="T273" i="21"/>
  <c r="T274" i="21"/>
  <c r="T275" i="21"/>
  <c r="T276" i="21"/>
  <c r="T277" i="21"/>
  <c r="T278" i="21"/>
  <c r="T279" i="21"/>
  <c r="T280" i="21"/>
  <c r="T281" i="21"/>
  <c r="T282" i="21"/>
  <c r="T283" i="21"/>
  <c r="T284" i="21"/>
  <c r="T285" i="21"/>
  <c r="T286" i="21"/>
  <c r="T287" i="21"/>
  <c r="T288" i="21"/>
  <c r="T289" i="21"/>
  <c r="T290" i="21"/>
  <c r="T291" i="21"/>
  <c r="T292" i="21"/>
  <c r="T293" i="21"/>
  <c r="T294" i="21"/>
  <c r="T295" i="21"/>
  <c r="T296" i="21"/>
  <c r="T297" i="21"/>
  <c r="T298" i="21"/>
  <c r="T299" i="21"/>
  <c r="T300" i="21"/>
  <c r="T301" i="21"/>
  <c r="T302" i="21"/>
  <c r="T303" i="21"/>
  <c r="T304" i="21"/>
  <c r="T305" i="21"/>
  <c r="T306" i="21"/>
  <c r="T307" i="21"/>
  <c r="T308" i="21"/>
  <c r="T309" i="21"/>
  <c r="T310" i="21"/>
  <c r="T311" i="21"/>
  <c r="T312" i="21"/>
  <c r="T313" i="21"/>
  <c r="T314" i="21"/>
  <c r="T315" i="21"/>
  <c r="T316" i="21"/>
  <c r="T317" i="21"/>
  <c r="T318" i="21"/>
  <c r="T319" i="21"/>
  <c r="T320" i="21"/>
  <c r="T321" i="21"/>
  <c r="T322" i="21"/>
  <c r="T323" i="21"/>
  <c r="T324" i="21"/>
  <c r="T325" i="21"/>
  <c r="T326" i="21"/>
  <c r="T327" i="21"/>
  <c r="T328" i="21"/>
  <c r="T329" i="21"/>
  <c r="T330" i="21"/>
  <c r="T331" i="21"/>
  <c r="T332" i="21"/>
  <c r="T333" i="21"/>
  <c r="T334" i="21"/>
  <c r="T335" i="21"/>
  <c r="T336" i="21"/>
  <c r="T337" i="21"/>
  <c r="T338" i="21"/>
  <c r="T339" i="21"/>
  <c r="T340" i="21"/>
  <c r="T341" i="21"/>
  <c r="T342" i="21"/>
  <c r="T343" i="21"/>
  <c r="T344" i="21"/>
  <c r="T345" i="21"/>
  <c r="T346" i="21"/>
  <c r="T347" i="21"/>
  <c r="T348" i="21"/>
  <c r="T349" i="21"/>
  <c r="T350" i="21"/>
  <c r="T351" i="21"/>
  <c r="T352" i="21"/>
  <c r="T353" i="21"/>
  <c r="T354" i="21"/>
  <c r="T355" i="21"/>
  <c r="T356" i="21"/>
  <c r="T357" i="21"/>
  <c r="T358" i="21"/>
  <c r="T359" i="21"/>
  <c r="T360" i="21"/>
  <c r="T361" i="21"/>
  <c r="T362" i="21"/>
  <c r="T363" i="21"/>
  <c r="T364" i="21"/>
  <c r="T365" i="21"/>
  <c r="T366" i="21"/>
  <c r="T367" i="21"/>
  <c r="T368" i="21"/>
  <c r="T369" i="21"/>
  <c r="T370" i="21"/>
  <c r="T371" i="21"/>
  <c r="T372" i="21"/>
  <c r="T373" i="21"/>
  <c r="T374" i="21"/>
  <c r="T375" i="21"/>
  <c r="T376" i="21"/>
  <c r="T377" i="21"/>
  <c r="T378" i="21"/>
  <c r="T379" i="21"/>
  <c r="T380" i="21"/>
  <c r="T381" i="21"/>
  <c r="T382" i="21"/>
  <c r="T383" i="21"/>
  <c r="T384" i="21"/>
  <c r="T385" i="21"/>
  <c r="T386" i="21"/>
  <c r="T387" i="21"/>
  <c r="T388" i="21"/>
  <c r="T389" i="21"/>
  <c r="T390" i="21"/>
  <c r="T391" i="21"/>
  <c r="T392" i="21"/>
  <c r="T393" i="21"/>
  <c r="T394" i="21"/>
  <c r="T395" i="21"/>
  <c r="T396" i="21"/>
  <c r="T397" i="21"/>
  <c r="T398" i="21"/>
  <c r="T399" i="21"/>
  <c r="T400" i="21"/>
  <c r="T401" i="21"/>
  <c r="T402" i="21"/>
  <c r="T403" i="21"/>
  <c r="T404" i="21"/>
  <c r="T405" i="21"/>
  <c r="T406" i="21"/>
  <c r="T407" i="21"/>
  <c r="T408" i="21"/>
  <c r="T409" i="21"/>
  <c r="T410" i="21"/>
  <c r="T411" i="21"/>
  <c r="T412" i="21"/>
  <c r="T413" i="21"/>
  <c r="T414" i="21"/>
  <c r="T415" i="21"/>
  <c r="T416" i="21"/>
  <c r="T417" i="21"/>
  <c r="T418" i="21"/>
  <c r="T419" i="21"/>
  <c r="T420" i="21"/>
  <c r="T421" i="21"/>
  <c r="T422" i="21"/>
  <c r="T423" i="21"/>
  <c r="T424" i="21"/>
  <c r="T425" i="21"/>
  <c r="T426" i="21"/>
  <c r="T427" i="21"/>
  <c r="T428" i="21"/>
  <c r="T429" i="21"/>
  <c r="T430" i="21"/>
  <c r="T431" i="21"/>
  <c r="T432" i="21"/>
  <c r="T433" i="21"/>
  <c r="T434" i="21"/>
  <c r="T435" i="21"/>
  <c r="T436" i="21"/>
  <c r="T437" i="21"/>
  <c r="T438" i="21"/>
  <c r="T439" i="21"/>
  <c r="T440" i="21"/>
  <c r="T441" i="21"/>
  <c r="T442" i="21"/>
  <c r="T443" i="21"/>
  <c r="T444" i="21"/>
  <c r="T445" i="21"/>
  <c r="T446" i="21"/>
  <c r="T447" i="21"/>
  <c r="T448" i="21"/>
  <c r="T449" i="21"/>
  <c r="T450" i="21"/>
  <c r="T451" i="21"/>
  <c r="T452" i="21"/>
  <c r="T453" i="21"/>
  <c r="T454" i="21"/>
  <c r="T455" i="21"/>
  <c r="T456" i="21"/>
  <c r="T457" i="21"/>
  <c r="T458" i="21"/>
  <c r="T459" i="21"/>
  <c r="T460" i="21"/>
  <c r="T461" i="21"/>
  <c r="T462" i="21"/>
  <c r="T463" i="21"/>
  <c r="T464" i="21"/>
  <c r="T465" i="21"/>
  <c r="T466" i="21"/>
  <c r="T467" i="21"/>
  <c r="T468" i="21"/>
  <c r="T469" i="21"/>
  <c r="T470" i="21"/>
  <c r="T471" i="21"/>
  <c r="T472" i="21"/>
  <c r="T473" i="21"/>
  <c r="T474" i="21"/>
  <c r="T475" i="21"/>
  <c r="T476" i="21"/>
  <c r="T477" i="21"/>
  <c r="T478" i="21"/>
  <c r="T479" i="21"/>
  <c r="T480" i="21"/>
  <c r="T481" i="21"/>
  <c r="T482" i="21"/>
  <c r="T483" i="21"/>
  <c r="T484" i="21"/>
  <c r="T485" i="21"/>
  <c r="T486" i="21"/>
  <c r="T487" i="21"/>
  <c r="T488" i="21"/>
  <c r="T489" i="21"/>
  <c r="T490" i="21"/>
  <c r="T491" i="21"/>
  <c r="T492" i="21"/>
  <c r="T493" i="21"/>
  <c r="T494" i="21"/>
  <c r="T495" i="21"/>
  <c r="T496" i="21"/>
  <c r="T497" i="21"/>
  <c r="T498" i="21"/>
  <c r="T499" i="21"/>
  <c r="T500" i="21"/>
  <c r="T501" i="21"/>
  <c r="T502" i="21"/>
  <c r="T503" i="21"/>
  <c r="T504" i="21"/>
  <c r="T505" i="21"/>
  <c r="T506" i="21"/>
  <c r="T507" i="21"/>
  <c r="T508" i="21"/>
  <c r="T509" i="21"/>
  <c r="T510" i="21"/>
  <c r="T511" i="21"/>
  <c r="T512" i="21"/>
  <c r="T513" i="21"/>
  <c r="T514" i="21"/>
  <c r="T515" i="21"/>
  <c r="T516" i="21"/>
  <c r="T517" i="21"/>
  <c r="T518" i="21"/>
  <c r="T519" i="21"/>
  <c r="T520" i="21"/>
  <c r="T521" i="21"/>
  <c r="T522" i="21"/>
  <c r="T523" i="21"/>
  <c r="T524" i="21"/>
  <c r="T525" i="21"/>
  <c r="T526" i="21"/>
  <c r="T527" i="21"/>
  <c r="T528" i="21"/>
  <c r="T529" i="21"/>
  <c r="T530" i="21"/>
  <c r="T531" i="21"/>
  <c r="T532" i="21"/>
  <c r="T533" i="21"/>
  <c r="T534" i="21"/>
  <c r="T535" i="21"/>
  <c r="T536" i="21"/>
  <c r="T537" i="21"/>
  <c r="T538" i="21"/>
  <c r="T539" i="21"/>
  <c r="T540" i="21"/>
  <c r="T541" i="21"/>
  <c r="T542" i="21"/>
  <c r="T543" i="21"/>
  <c r="T544" i="21"/>
  <c r="T545" i="21"/>
  <c r="T546" i="21"/>
  <c r="T600" i="21"/>
  <c r="T601" i="21"/>
  <c r="T602" i="21"/>
  <c r="T603" i="21"/>
  <c r="T604" i="21"/>
  <c r="T605" i="21"/>
  <c r="T606" i="21"/>
  <c r="T607" i="21"/>
  <c r="T608" i="21"/>
  <c r="T609" i="21"/>
  <c r="T610" i="21"/>
  <c r="T611" i="21"/>
  <c r="T612" i="21"/>
  <c r="T613" i="21"/>
  <c r="T614" i="21"/>
  <c r="T615" i="21"/>
  <c r="T616" i="21"/>
  <c r="T617" i="21"/>
  <c r="T618" i="21"/>
  <c r="T619" i="21"/>
  <c r="T620" i="21"/>
  <c r="T621" i="21"/>
  <c r="T622" i="21"/>
  <c r="T623" i="21"/>
  <c r="T624" i="21"/>
  <c r="T625" i="21"/>
  <c r="T626" i="21"/>
  <c r="T627" i="21"/>
  <c r="T628" i="21"/>
  <c r="T629" i="21"/>
  <c r="T630" i="21"/>
  <c r="T631" i="21"/>
  <c r="T632" i="21"/>
  <c r="T633" i="21"/>
  <c r="T634" i="21"/>
  <c r="T635" i="21"/>
  <c r="T636" i="21"/>
  <c r="T637" i="21"/>
  <c r="T638" i="21"/>
  <c r="T639" i="21"/>
  <c r="T640" i="21"/>
  <c r="T641" i="21"/>
  <c r="T642" i="21"/>
  <c r="T643" i="21"/>
  <c r="T644" i="21"/>
  <c r="T645" i="21"/>
  <c r="T646" i="21"/>
  <c r="T647" i="21"/>
  <c r="T648" i="21"/>
  <c r="T649" i="21"/>
  <c r="T650" i="21"/>
  <c r="T651" i="21"/>
  <c r="T652" i="21"/>
  <c r="T653" i="21"/>
  <c r="T654" i="21"/>
  <c r="T655" i="21"/>
  <c r="T656" i="21"/>
  <c r="T657" i="21"/>
  <c r="T658" i="21"/>
  <c r="T659" i="21"/>
  <c r="T660" i="21"/>
  <c r="T661" i="21"/>
  <c r="T662" i="21"/>
  <c r="T663" i="21"/>
  <c r="T664" i="21"/>
  <c r="T665" i="21"/>
  <c r="T666" i="21"/>
  <c r="T667" i="21"/>
  <c r="T668" i="21"/>
  <c r="T669" i="21"/>
  <c r="T670" i="21"/>
  <c r="T671" i="21"/>
  <c r="T672" i="21"/>
  <c r="T673" i="21"/>
  <c r="T674" i="21"/>
  <c r="T675" i="21"/>
  <c r="T676" i="21"/>
  <c r="T677" i="21"/>
  <c r="T678" i="21"/>
  <c r="T679" i="21"/>
  <c r="T680" i="21"/>
  <c r="T681" i="21"/>
  <c r="T682" i="21"/>
  <c r="T683" i="21"/>
  <c r="T684" i="21"/>
  <c r="T685" i="21"/>
  <c r="T686" i="21"/>
  <c r="T687" i="21"/>
  <c r="T688" i="21"/>
  <c r="T689" i="21"/>
  <c r="T690" i="21"/>
  <c r="T691" i="21"/>
  <c r="T692" i="21"/>
  <c r="T693" i="21"/>
  <c r="T694" i="21"/>
  <c r="T695" i="21"/>
  <c r="T696" i="21"/>
  <c r="T697" i="21"/>
  <c r="T698" i="21"/>
  <c r="T699" i="21"/>
  <c r="T700" i="21"/>
  <c r="T701" i="21"/>
  <c r="T702" i="21"/>
  <c r="U702" i="21"/>
  <c r="Q702" i="21"/>
  <c r="U701" i="21"/>
  <c r="Q701" i="21"/>
  <c r="U700" i="21"/>
  <c r="Q700" i="21"/>
  <c r="U699" i="21"/>
  <c r="Q699" i="21"/>
  <c r="U698" i="21"/>
  <c r="Q698" i="21"/>
  <c r="U697" i="21"/>
  <c r="Q697" i="21"/>
  <c r="U696" i="21"/>
  <c r="Q696" i="21"/>
  <c r="U695" i="21"/>
  <c r="Q695" i="21"/>
  <c r="U694" i="21"/>
  <c r="Q694" i="21"/>
  <c r="U693" i="21"/>
  <c r="Q693" i="21"/>
  <c r="U692" i="21"/>
  <c r="Q692" i="21"/>
  <c r="U691" i="21"/>
  <c r="Q691" i="21"/>
  <c r="U690" i="21"/>
  <c r="Q690" i="21"/>
  <c r="U689" i="21"/>
  <c r="Q689" i="21"/>
  <c r="U688" i="21"/>
  <c r="Q688" i="21"/>
  <c r="U687" i="21"/>
  <c r="Q687" i="21"/>
  <c r="U686" i="21"/>
  <c r="Q686" i="21"/>
  <c r="U685" i="21"/>
  <c r="Q685" i="21"/>
  <c r="U684" i="21"/>
  <c r="Q684" i="21"/>
  <c r="U683" i="21"/>
  <c r="Q683" i="21"/>
  <c r="U682" i="21"/>
  <c r="Q682" i="21"/>
  <c r="U681" i="21"/>
  <c r="Q681" i="21"/>
  <c r="U680" i="21"/>
  <c r="Q680" i="21"/>
  <c r="U679" i="21"/>
  <c r="Q679" i="21"/>
  <c r="U678" i="21"/>
  <c r="Q678" i="21"/>
  <c r="U677" i="21"/>
  <c r="Q677" i="21"/>
  <c r="U676" i="21"/>
  <c r="Q676" i="21"/>
  <c r="U675" i="21"/>
  <c r="Q675" i="21"/>
  <c r="U674" i="21"/>
  <c r="Q674" i="21"/>
  <c r="U673" i="21"/>
  <c r="Q673" i="21"/>
  <c r="U672" i="21"/>
  <c r="Q672" i="21"/>
  <c r="U671" i="21"/>
  <c r="Q671" i="21"/>
  <c r="U670" i="21"/>
  <c r="Q670" i="21"/>
  <c r="U669" i="21"/>
  <c r="Q669" i="21"/>
  <c r="U668" i="21"/>
  <c r="Q668" i="21"/>
  <c r="U667" i="21"/>
  <c r="Q667" i="21"/>
  <c r="U666" i="21"/>
  <c r="Q666" i="21"/>
  <c r="U665" i="21"/>
  <c r="Q665" i="21"/>
  <c r="U664" i="21"/>
  <c r="Q664" i="21"/>
  <c r="U663" i="21"/>
  <c r="Q663" i="21"/>
  <c r="U662" i="21"/>
  <c r="Q662" i="21"/>
  <c r="U661" i="21"/>
  <c r="Q661" i="21"/>
  <c r="U660" i="21"/>
  <c r="Q660" i="21"/>
  <c r="U659" i="21"/>
  <c r="Q659" i="21"/>
  <c r="U658" i="21"/>
  <c r="Q658" i="21"/>
  <c r="U657" i="21"/>
  <c r="Q657" i="21"/>
  <c r="U656" i="21"/>
  <c r="Q656" i="21"/>
  <c r="U655" i="21"/>
  <c r="Q655" i="21"/>
  <c r="U654" i="21"/>
  <c r="Q654" i="21"/>
  <c r="U653" i="21"/>
  <c r="Q653" i="21"/>
  <c r="U652" i="21"/>
  <c r="Q652" i="21"/>
  <c r="U651" i="21"/>
  <c r="Q651" i="21"/>
  <c r="U650" i="21"/>
  <c r="Q650" i="21"/>
  <c r="U649" i="21"/>
  <c r="Q649" i="21"/>
  <c r="U648" i="21"/>
  <c r="Q648" i="21"/>
  <c r="U647" i="21"/>
  <c r="Q647" i="21"/>
  <c r="U646" i="21"/>
  <c r="Q646" i="21"/>
  <c r="U645" i="21"/>
  <c r="Q645" i="21"/>
  <c r="U644" i="21"/>
  <c r="Q644" i="21"/>
  <c r="U643" i="21"/>
  <c r="Q643" i="21"/>
  <c r="U642" i="21"/>
  <c r="Q642" i="21"/>
  <c r="U641" i="21"/>
  <c r="Q641" i="21"/>
  <c r="U640" i="21"/>
  <c r="Q640" i="21"/>
  <c r="U639" i="21"/>
  <c r="Q639" i="21"/>
  <c r="U638" i="21"/>
  <c r="Q638" i="21"/>
  <c r="U637" i="21"/>
  <c r="Q637" i="21"/>
  <c r="U636" i="21"/>
  <c r="Q636" i="21"/>
  <c r="U635" i="21"/>
  <c r="Q635" i="21"/>
  <c r="U634" i="21"/>
  <c r="Q634" i="21"/>
  <c r="U633" i="21"/>
  <c r="Q633" i="21"/>
  <c r="U632" i="21"/>
  <c r="Q632" i="21"/>
  <c r="U631" i="21"/>
  <c r="Q631" i="21"/>
  <c r="U630" i="21"/>
  <c r="Q630" i="21"/>
  <c r="U629" i="21"/>
  <c r="Q629" i="21"/>
  <c r="U628" i="21"/>
  <c r="Q628" i="21"/>
  <c r="U627" i="21"/>
  <c r="Q627" i="21"/>
  <c r="U626" i="21"/>
  <c r="Q626" i="21"/>
  <c r="U625" i="21"/>
  <c r="Q625" i="21"/>
  <c r="U624" i="21"/>
  <c r="Q624" i="21"/>
  <c r="U623" i="21"/>
  <c r="Q623" i="21"/>
  <c r="U622" i="21"/>
  <c r="Q622" i="21"/>
  <c r="U621" i="21"/>
  <c r="Q621" i="21"/>
  <c r="U620" i="21"/>
  <c r="Q620" i="21"/>
  <c r="U619" i="21"/>
  <c r="Q619" i="21"/>
  <c r="U618" i="21"/>
  <c r="Q618" i="21"/>
  <c r="U617" i="21"/>
  <c r="Q617" i="21"/>
  <c r="U616" i="21"/>
  <c r="Q616" i="21"/>
  <c r="U615" i="21"/>
  <c r="Q615" i="21"/>
  <c r="U614" i="21"/>
  <c r="Q614" i="21"/>
  <c r="U613" i="21"/>
  <c r="Q613" i="21"/>
  <c r="U612" i="21"/>
  <c r="Q612" i="21"/>
  <c r="U611" i="21"/>
  <c r="Q611" i="21"/>
  <c r="U610" i="21"/>
  <c r="Q610" i="21"/>
  <c r="U609" i="21"/>
  <c r="Q609" i="21"/>
  <c r="U608" i="21"/>
  <c r="Q608" i="21"/>
  <c r="U607" i="21"/>
  <c r="Q607" i="21"/>
  <c r="U606" i="21"/>
  <c r="Q606" i="21"/>
  <c r="U605" i="21"/>
  <c r="Q605" i="21"/>
  <c r="U604" i="21"/>
  <c r="Q604" i="21"/>
  <c r="U603" i="21"/>
  <c r="Q603" i="21"/>
  <c r="U602" i="21"/>
  <c r="Q602" i="21"/>
  <c r="U601" i="21"/>
  <c r="Q601" i="21"/>
  <c r="U600" i="21"/>
  <c r="Q600" i="21"/>
  <c r="U599" i="21"/>
  <c r="Q599" i="21"/>
  <c r="U598" i="21"/>
  <c r="Q598" i="21"/>
  <c r="U597" i="21"/>
  <c r="Q597" i="21"/>
  <c r="U596" i="21"/>
  <c r="Q596" i="21"/>
  <c r="U595" i="21"/>
  <c r="Q595" i="21"/>
  <c r="U594" i="21"/>
  <c r="Q594" i="21"/>
  <c r="U593" i="21"/>
  <c r="Q593" i="21"/>
  <c r="U592" i="21"/>
  <c r="Q592" i="21"/>
  <c r="U591" i="21"/>
  <c r="Q591" i="21"/>
  <c r="U590" i="21"/>
  <c r="Q590" i="21"/>
  <c r="U589" i="21"/>
  <c r="Q589" i="21"/>
  <c r="U588" i="21"/>
  <c r="Q588" i="21"/>
  <c r="U587" i="21"/>
  <c r="Q587" i="21"/>
  <c r="U586" i="21"/>
  <c r="Q586" i="21"/>
  <c r="U585" i="21"/>
  <c r="Q585" i="21"/>
  <c r="U584" i="21"/>
  <c r="Q584" i="21"/>
  <c r="U583" i="21"/>
  <c r="Q583" i="21"/>
  <c r="U582" i="21"/>
  <c r="Q582" i="21"/>
  <c r="U581" i="21"/>
  <c r="Q581" i="21"/>
  <c r="U580" i="21"/>
  <c r="Q580" i="21"/>
  <c r="U579" i="21"/>
  <c r="Q579" i="21"/>
  <c r="U578" i="21"/>
  <c r="Q578" i="21"/>
  <c r="U577" i="21"/>
  <c r="Q577" i="21"/>
  <c r="U576" i="21"/>
  <c r="Q576" i="21"/>
  <c r="U575" i="21"/>
  <c r="Q575" i="21"/>
  <c r="U574" i="21"/>
  <c r="Q574" i="21"/>
  <c r="U573" i="21"/>
  <c r="Q573" i="21"/>
  <c r="U572" i="21"/>
  <c r="Q572" i="21"/>
  <c r="U571" i="21"/>
  <c r="Q571" i="21"/>
  <c r="U570" i="21"/>
  <c r="Q570" i="21"/>
  <c r="U569" i="21"/>
  <c r="Q569" i="21"/>
  <c r="U568" i="21"/>
  <c r="Q568" i="21"/>
  <c r="U567" i="21"/>
  <c r="Q567" i="21"/>
  <c r="U566" i="21"/>
  <c r="Q566" i="21"/>
  <c r="U565" i="21"/>
  <c r="Q565" i="21"/>
  <c r="U564" i="21"/>
  <c r="Q564" i="21"/>
  <c r="U563" i="21"/>
  <c r="Q563" i="21"/>
  <c r="U562" i="21"/>
  <c r="Q562" i="21"/>
  <c r="U561" i="21"/>
  <c r="Q561" i="21"/>
  <c r="U560" i="21"/>
  <c r="Q560" i="21"/>
  <c r="U559" i="21"/>
  <c r="Q559" i="21"/>
  <c r="U558" i="21"/>
  <c r="Q558" i="21"/>
  <c r="U557" i="21"/>
  <c r="Q557" i="21"/>
  <c r="U556" i="21"/>
  <c r="Q556" i="21"/>
  <c r="U555" i="21"/>
  <c r="Q555" i="21"/>
  <c r="U554" i="21"/>
  <c r="Q554" i="21"/>
  <c r="U553" i="21"/>
  <c r="Q553" i="21"/>
  <c r="U552" i="21"/>
  <c r="Q552" i="21"/>
  <c r="U551" i="21"/>
  <c r="Q551" i="21"/>
  <c r="U550" i="21"/>
  <c r="Q550" i="21"/>
  <c r="U549" i="21"/>
  <c r="Q549" i="21"/>
  <c r="U548" i="21"/>
  <c r="Q548" i="21"/>
  <c r="U547" i="21"/>
  <c r="Q547" i="21"/>
  <c r="U546" i="21"/>
  <c r="Q546" i="21"/>
  <c r="U545" i="21"/>
  <c r="Q545" i="21"/>
  <c r="U544" i="21"/>
  <c r="Q544" i="21"/>
  <c r="U543" i="21"/>
  <c r="Q543" i="21"/>
  <c r="U542" i="21"/>
  <c r="Q542" i="21"/>
  <c r="U541" i="21"/>
  <c r="Q541" i="21"/>
  <c r="U540" i="21"/>
  <c r="Q540" i="21"/>
  <c r="U539" i="21"/>
  <c r="Q539" i="21"/>
  <c r="U538" i="21"/>
  <c r="Q538" i="21"/>
  <c r="U537" i="21"/>
  <c r="Q537" i="21"/>
  <c r="U536" i="21"/>
  <c r="Q536" i="21"/>
  <c r="U535" i="21"/>
  <c r="Q535" i="21"/>
  <c r="U534" i="21"/>
  <c r="Q534" i="21"/>
  <c r="U533" i="21"/>
  <c r="Q533" i="21"/>
  <c r="U532" i="21"/>
  <c r="Q532" i="21"/>
  <c r="U531" i="21"/>
  <c r="Q531" i="21"/>
  <c r="U530" i="21"/>
  <c r="Q530" i="21"/>
  <c r="U529" i="21"/>
  <c r="Q529" i="21"/>
  <c r="U528" i="21"/>
  <c r="Q528" i="21"/>
  <c r="U527" i="21"/>
  <c r="Q527" i="21"/>
  <c r="U526" i="21"/>
  <c r="Q526" i="21"/>
  <c r="U525" i="21"/>
  <c r="Q525" i="21"/>
  <c r="U524" i="21"/>
  <c r="Q524" i="21"/>
  <c r="U523" i="21"/>
  <c r="Q523" i="21"/>
  <c r="U522" i="21"/>
  <c r="Q522" i="21"/>
  <c r="U521" i="21"/>
  <c r="Q521" i="21"/>
  <c r="U520" i="21"/>
  <c r="Q520" i="21"/>
  <c r="U519" i="21"/>
  <c r="Q519" i="21"/>
  <c r="U518" i="21"/>
  <c r="Q518" i="21"/>
  <c r="U517" i="21"/>
  <c r="Q517" i="21"/>
  <c r="U516" i="21"/>
  <c r="Q516" i="21"/>
  <c r="U515" i="21"/>
  <c r="Q515" i="21"/>
  <c r="U514" i="21"/>
  <c r="Q514" i="21"/>
  <c r="U513" i="21"/>
  <c r="Q513" i="21"/>
  <c r="U512" i="21"/>
  <c r="Q512" i="21"/>
  <c r="U511" i="21"/>
  <c r="Q511" i="21"/>
  <c r="U510" i="21"/>
  <c r="Q510" i="21"/>
  <c r="U509" i="21"/>
  <c r="Q509" i="21"/>
  <c r="U508" i="21"/>
  <c r="Q508" i="21"/>
  <c r="U507" i="21"/>
  <c r="Q507" i="21"/>
  <c r="U506" i="21"/>
  <c r="Q506" i="21"/>
  <c r="U505" i="21"/>
  <c r="Q505" i="21"/>
  <c r="U504" i="21"/>
  <c r="Q504" i="21"/>
  <c r="U503" i="21"/>
  <c r="Q503" i="21"/>
  <c r="U502" i="21"/>
  <c r="Q502" i="21"/>
  <c r="U501" i="21"/>
  <c r="Q501" i="21"/>
  <c r="U500" i="21"/>
  <c r="Q500" i="21"/>
  <c r="U499" i="21"/>
  <c r="Q499" i="21"/>
  <c r="U498" i="21"/>
  <c r="Q498" i="21"/>
  <c r="U497" i="21"/>
  <c r="Q497" i="21"/>
  <c r="U496" i="21"/>
  <c r="Q496" i="21"/>
  <c r="U495" i="21"/>
  <c r="Q495" i="21"/>
  <c r="U494" i="21"/>
  <c r="Q494" i="21"/>
  <c r="U493" i="21"/>
  <c r="Q493" i="21"/>
  <c r="U492" i="21"/>
  <c r="Q492" i="21"/>
  <c r="U491" i="21"/>
  <c r="Q491" i="21"/>
  <c r="U490" i="21"/>
  <c r="Q490" i="21"/>
  <c r="U489" i="21"/>
  <c r="Q489" i="21"/>
  <c r="U488" i="21"/>
  <c r="Q488" i="21"/>
  <c r="U487" i="21"/>
  <c r="Q487" i="21"/>
  <c r="U486" i="21"/>
  <c r="Q486" i="21"/>
  <c r="U485" i="21"/>
  <c r="Q485" i="21"/>
  <c r="U484" i="21"/>
  <c r="Q484" i="21"/>
  <c r="U483" i="21"/>
  <c r="Q483" i="21"/>
  <c r="U482" i="21"/>
  <c r="Q482" i="21"/>
  <c r="U481" i="21"/>
  <c r="Q481" i="21"/>
  <c r="U480" i="21"/>
  <c r="Q480" i="21"/>
  <c r="U479" i="21"/>
  <c r="Q479" i="21"/>
  <c r="U478" i="21"/>
  <c r="Q478" i="21"/>
  <c r="U477" i="21"/>
  <c r="Q477" i="21"/>
  <c r="U476" i="21"/>
  <c r="Q476" i="21"/>
  <c r="U475" i="21"/>
  <c r="Q475" i="21"/>
  <c r="U474" i="21"/>
  <c r="Q474" i="21"/>
  <c r="U473" i="21"/>
  <c r="Q473" i="21"/>
  <c r="U472" i="21"/>
  <c r="Q472" i="21"/>
  <c r="U471" i="21"/>
  <c r="Q471" i="21"/>
  <c r="U470" i="21"/>
  <c r="Q470" i="21"/>
  <c r="U469" i="21"/>
  <c r="Q469" i="21"/>
  <c r="U468" i="21"/>
  <c r="Q468" i="21"/>
  <c r="U467" i="21"/>
  <c r="Q467" i="21"/>
  <c r="U466" i="21"/>
  <c r="Q466" i="21"/>
  <c r="U465" i="21"/>
  <c r="Q465" i="21"/>
  <c r="U464" i="21"/>
  <c r="Q464" i="21"/>
  <c r="U463" i="21"/>
  <c r="Q463" i="21"/>
  <c r="U462" i="21"/>
  <c r="Q462" i="21"/>
  <c r="U461" i="21"/>
  <c r="Q461" i="21"/>
  <c r="U460" i="21"/>
  <c r="Q460" i="21"/>
  <c r="U459" i="21"/>
  <c r="Q459" i="21"/>
  <c r="U458" i="21"/>
  <c r="Q458" i="21"/>
  <c r="U457" i="21"/>
  <c r="Q457" i="21"/>
  <c r="U456" i="21"/>
  <c r="Q456" i="21"/>
  <c r="U455" i="21"/>
  <c r="Q455" i="21"/>
  <c r="U454" i="21"/>
  <c r="Q454" i="21"/>
  <c r="U453" i="21"/>
  <c r="Q453" i="21"/>
  <c r="U452" i="21"/>
  <c r="Q452" i="21"/>
  <c r="U451" i="21"/>
  <c r="Q451" i="21"/>
  <c r="U450" i="21"/>
  <c r="Q450" i="21"/>
  <c r="U449" i="21"/>
  <c r="Q449" i="21"/>
  <c r="U448" i="21"/>
  <c r="Q448" i="21"/>
  <c r="U447" i="21"/>
  <c r="Q447" i="21"/>
  <c r="U446" i="21"/>
  <c r="Q446" i="21"/>
  <c r="U445" i="21"/>
  <c r="Q445" i="21"/>
  <c r="U444" i="21"/>
  <c r="Q444" i="21"/>
  <c r="U443" i="21"/>
  <c r="Q443" i="21"/>
  <c r="U442" i="21"/>
  <c r="Q442" i="21"/>
  <c r="U441" i="21"/>
  <c r="Q441" i="21"/>
  <c r="U440" i="21"/>
  <c r="Q440" i="21"/>
  <c r="U439" i="21"/>
  <c r="Q439" i="21"/>
  <c r="U438" i="21"/>
  <c r="Q438" i="21"/>
  <c r="U437" i="21"/>
  <c r="Q437" i="21"/>
  <c r="U436" i="21"/>
  <c r="Q436" i="21"/>
  <c r="U435" i="21"/>
  <c r="Q435" i="21"/>
  <c r="U434" i="21"/>
  <c r="Q434" i="21"/>
  <c r="U433" i="21"/>
  <c r="Q433" i="21"/>
  <c r="U432" i="21"/>
  <c r="Q432" i="21"/>
  <c r="U431" i="21"/>
  <c r="Q431" i="21"/>
  <c r="U430" i="21"/>
  <c r="Q430" i="21"/>
  <c r="U429" i="21"/>
  <c r="Q429" i="21"/>
  <c r="U428" i="21"/>
  <c r="Q428" i="21"/>
  <c r="U427" i="21"/>
  <c r="Q427" i="21"/>
  <c r="U426" i="21"/>
  <c r="Q426" i="21"/>
  <c r="U425" i="21"/>
  <c r="Q425" i="21"/>
  <c r="U424" i="21"/>
  <c r="Q424" i="21"/>
  <c r="U423" i="21"/>
  <c r="Q423" i="21"/>
  <c r="U422" i="21"/>
  <c r="Q422" i="21"/>
  <c r="U421" i="21"/>
  <c r="Q421" i="21"/>
  <c r="U420" i="21"/>
  <c r="Q420" i="21"/>
  <c r="U419" i="21"/>
  <c r="Q419" i="21"/>
  <c r="U418" i="21"/>
  <c r="Q418" i="21"/>
  <c r="U417" i="21"/>
  <c r="Q417" i="21"/>
  <c r="U416" i="21"/>
  <c r="Q416" i="21"/>
  <c r="U415" i="21"/>
  <c r="Q415" i="21"/>
  <c r="U414" i="21"/>
  <c r="Q414" i="21"/>
  <c r="U413" i="21"/>
  <c r="Q413" i="21"/>
  <c r="U412" i="21"/>
  <c r="Q412" i="21"/>
  <c r="U411" i="21"/>
  <c r="Q411" i="21"/>
  <c r="U410" i="21"/>
  <c r="Q410" i="21"/>
  <c r="U409" i="21"/>
  <c r="Q409" i="21"/>
  <c r="U408" i="21"/>
  <c r="Q408" i="21"/>
  <c r="U407" i="21"/>
  <c r="Q407" i="21"/>
  <c r="U406" i="21"/>
  <c r="Q406" i="21"/>
  <c r="U405" i="21"/>
  <c r="Q405" i="21"/>
  <c r="U404" i="21"/>
  <c r="Q404" i="21"/>
  <c r="U403" i="21"/>
  <c r="Q403" i="21"/>
  <c r="U402" i="21"/>
  <c r="Q402" i="21"/>
  <c r="U401" i="21"/>
  <c r="Q401" i="21"/>
  <c r="U400" i="21"/>
  <c r="Q400" i="21"/>
  <c r="U399" i="21"/>
  <c r="Q399" i="21"/>
  <c r="U398" i="21"/>
  <c r="Q398" i="21"/>
  <c r="U397" i="21"/>
  <c r="Q397" i="21"/>
  <c r="U396" i="21"/>
  <c r="Q396" i="21"/>
  <c r="U395" i="21"/>
  <c r="Q395" i="21"/>
  <c r="U394" i="21"/>
  <c r="Q394" i="21"/>
  <c r="U393" i="21"/>
  <c r="Q393" i="21"/>
  <c r="U392" i="21"/>
  <c r="Q392" i="21"/>
  <c r="U391" i="21"/>
  <c r="Q391" i="21"/>
  <c r="U390" i="21"/>
  <c r="Q390" i="21"/>
  <c r="U389" i="21"/>
  <c r="Q389" i="21"/>
  <c r="U388" i="21"/>
  <c r="Q388" i="21"/>
  <c r="U387" i="21"/>
  <c r="Q387" i="21"/>
  <c r="U386" i="21"/>
  <c r="Q386" i="21"/>
  <c r="U385" i="21"/>
  <c r="Q385" i="21"/>
  <c r="U384" i="21"/>
  <c r="Q384" i="21"/>
  <c r="U383" i="21"/>
  <c r="Q383" i="21"/>
  <c r="U382" i="21"/>
  <c r="Q382" i="21"/>
  <c r="U381" i="21"/>
  <c r="Q381" i="21"/>
  <c r="U380" i="21"/>
  <c r="Q380" i="21"/>
  <c r="U379" i="21"/>
  <c r="Q379" i="21"/>
  <c r="U378" i="21"/>
  <c r="Q378" i="21"/>
  <c r="U377" i="21"/>
  <c r="Q377" i="21"/>
  <c r="U376" i="21"/>
  <c r="Q376" i="21"/>
  <c r="U375" i="21"/>
  <c r="Q375" i="21"/>
  <c r="U374" i="21"/>
  <c r="Q374" i="21"/>
  <c r="U373" i="21"/>
  <c r="Q373" i="21"/>
  <c r="U372" i="21"/>
  <c r="Q372" i="21"/>
  <c r="U371" i="21"/>
  <c r="Q371" i="21"/>
  <c r="U370" i="21"/>
  <c r="Q370" i="21"/>
  <c r="U369" i="21"/>
  <c r="Q369" i="21"/>
  <c r="U368" i="21"/>
  <c r="Q368" i="21"/>
  <c r="U367" i="21"/>
  <c r="Q367" i="21"/>
  <c r="U366" i="21"/>
  <c r="Q366" i="21"/>
  <c r="U365" i="21"/>
  <c r="Q365" i="21"/>
  <c r="U364" i="21"/>
  <c r="Q364" i="21"/>
  <c r="U363" i="21"/>
  <c r="Q363" i="21"/>
  <c r="U362" i="21"/>
  <c r="Q362" i="21"/>
  <c r="U361" i="21"/>
  <c r="Q361" i="21"/>
  <c r="U360" i="21"/>
  <c r="Q360" i="21"/>
  <c r="U359" i="21"/>
  <c r="Q359" i="21"/>
  <c r="U358" i="21"/>
  <c r="Q358" i="21"/>
  <c r="U357" i="21"/>
  <c r="Q357" i="21"/>
  <c r="U356" i="21"/>
  <c r="Q356" i="21"/>
  <c r="U355" i="21"/>
  <c r="Q355" i="21"/>
  <c r="U354" i="21"/>
  <c r="Q354" i="21"/>
  <c r="U353" i="21"/>
  <c r="Q353" i="21"/>
  <c r="U352" i="21"/>
  <c r="Q352" i="21"/>
  <c r="U351" i="21"/>
  <c r="Q351" i="21"/>
  <c r="U350" i="21"/>
  <c r="Q350" i="21"/>
  <c r="U349" i="21"/>
  <c r="Q349" i="21"/>
  <c r="U348" i="21"/>
  <c r="Q348" i="21"/>
  <c r="U347" i="21"/>
  <c r="Q347" i="21"/>
  <c r="U346" i="21"/>
  <c r="Q346" i="21"/>
  <c r="U345" i="21"/>
  <c r="Q345" i="21"/>
  <c r="U344" i="21"/>
  <c r="Q344" i="21"/>
  <c r="U343" i="21"/>
  <c r="Q343" i="21"/>
  <c r="U342" i="21"/>
  <c r="Q342" i="21"/>
  <c r="U341" i="21"/>
  <c r="Q341" i="21"/>
  <c r="U340" i="21"/>
  <c r="Q340" i="21"/>
  <c r="U339" i="21"/>
  <c r="Q339" i="21"/>
  <c r="U338" i="21"/>
  <c r="Q338" i="21"/>
  <c r="U337" i="21"/>
  <c r="Q337" i="21"/>
  <c r="U336" i="21"/>
  <c r="Q336" i="21"/>
  <c r="U335" i="21"/>
  <c r="Q335" i="21"/>
  <c r="U334" i="21"/>
  <c r="Q334" i="21"/>
  <c r="U333" i="21"/>
  <c r="Q333" i="21"/>
  <c r="U332" i="21"/>
  <c r="Q332" i="21"/>
  <c r="U331" i="21"/>
  <c r="Q331" i="21"/>
  <c r="U330" i="21"/>
  <c r="Q330" i="21"/>
  <c r="U329" i="21"/>
  <c r="Q329" i="21"/>
  <c r="U328" i="21"/>
  <c r="Q328" i="21"/>
  <c r="Q327" i="21"/>
  <c r="U326" i="21"/>
  <c r="Q326" i="21"/>
  <c r="U325" i="21"/>
  <c r="Q325" i="21"/>
  <c r="U324" i="21"/>
  <c r="Q324" i="21"/>
  <c r="U323" i="21"/>
  <c r="Q323" i="21"/>
  <c r="U322" i="21"/>
  <c r="Q322" i="21"/>
  <c r="U321" i="21"/>
  <c r="Q321" i="21"/>
  <c r="U320" i="21"/>
  <c r="Q320" i="21"/>
  <c r="U319" i="21"/>
  <c r="Q319" i="21"/>
  <c r="U318" i="21"/>
  <c r="Q318" i="21"/>
  <c r="U317" i="21"/>
  <c r="Q317" i="21"/>
  <c r="U316" i="21"/>
  <c r="Q316" i="21"/>
  <c r="U315" i="21"/>
  <c r="Q315" i="21"/>
  <c r="U314" i="21"/>
  <c r="Q314" i="21"/>
  <c r="U313" i="21"/>
  <c r="Q313" i="21"/>
  <c r="U312" i="21"/>
  <c r="Q312" i="21"/>
  <c r="U311" i="21"/>
  <c r="Q311" i="21"/>
  <c r="U310" i="21"/>
  <c r="Q310" i="21"/>
  <c r="U309" i="21"/>
  <c r="Q309" i="21"/>
  <c r="U308" i="21"/>
  <c r="Q308" i="21"/>
  <c r="U307" i="21"/>
  <c r="Q307" i="21"/>
  <c r="U306" i="21"/>
  <c r="Q306" i="21"/>
  <c r="U305" i="21"/>
  <c r="Q305" i="21"/>
  <c r="U304" i="21"/>
  <c r="Q304" i="21"/>
  <c r="U303" i="21"/>
  <c r="Q303" i="21"/>
  <c r="U302" i="21"/>
  <c r="Q302" i="21"/>
  <c r="U301" i="21"/>
  <c r="Q301" i="21"/>
  <c r="U300" i="21"/>
  <c r="Q300" i="21"/>
  <c r="U299" i="21"/>
  <c r="Q299" i="21"/>
  <c r="U298" i="21"/>
  <c r="Q298" i="21"/>
  <c r="U297" i="21"/>
  <c r="Q297" i="21"/>
  <c r="U296" i="21"/>
  <c r="Q296" i="21"/>
  <c r="U295" i="21"/>
  <c r="Q295" i="21"/>
  <c r="U294" i="21"/>
  <c r="Q294" i="21"/>
  <c r="U293" i="21"/>
  <c r="Q293" i="21"/>
  <c r="U292" i="21"/>
  <c r="Q292" i="21"/>
  <c r="U291" i="21"/>
  <c r="Q291" i="21"/>
  <c r="U290" i="21"/>
  <c r="Q290" i="21"/>
  <c r="U289" i="21"/>
  <c r="Q289" i="21"/>
  <c r="U288" i="21"/>
  <c r="Q288" i="21"/>
  <c r="U287" i="21"/>
  <c r="Q287" i="21"/>
  <c r="U286" i="21"/>
  <c r="Q286" i="21"/>
  <c r="U285" i="21"/>
  <c r="Q285" i="21"/>
  <c r="U284" i="21"/>
  <c r="Q284" i="21"/>
  <c r="U283" i="21"/>
  <c r="Q283" i="21"/>
  <c r="U282" i="21"/>
  <c r="Q282" i="21"/>
  <c r="U281" i="21"/>
  <c r="Q281" i="21"/>
  <c r="U280" i="21"/>
  <c r="Q280" i="21"/>
  <c r="U279" i="21"/>
  <c r="Q279" i="21"/>
  <c r="U278" i="21"/>
  <c r="Q278" i="21"/>
  <c r="U277" i="21"/>
  <c r="Q277" i="21"/>
  <c r="U276" i="21"/>
  <c r="Q276" i="21"/>
  <c r="U275" i="21"/>
  <c r="Q275" i="21"/>
  <c r="U274" i="21"/>
  <c r="Q274" i="21"/>
  <c r="U273" i="21"/>
  <c r="Q273" i="21"/>
  <c r="U272" i="21"/>
  <c r="Q272" i="21"/>
  <c r="U271" i="21"/>
  <c r="Q271" i="21"/>
  <c r="U270" i="21"/>
  <c r="Q270" i="21"/>
  <c r="U269" i="21"/>
  <c r="Q269" i="21"/>
  <c r="U268" i="21"/>
  <c r="Q268" i="21"/>
  <c r="U267" i="21"/>
  <c r="Q267" i="21"/>
  <c r="U266" i="21"/>
  <c r="Q266" i="21"/>
  <c r="U265" i="21"/>
  <c r="Q265" i="21"/>
  <c r="U264" i="21"/>
  <c r="Q264" i="21"/>
  <c r="U263" i="21"/>
  <c r="Q263" i="21"/>
  <c r="U262" i="21"/>
  <c r="Q262" i="21"/>
  <c r="U261" i="21"/>
  <c r="Q261" i="21"/>
  <c r="U260" i="21"/>
  <c r="Q260" i="21"/>
  <c r="U259" i="21"/>
  <c r="Q259" i="21"/>
  <c r="U258" i="21"/>
  <c r="Q258" i="21"/>
  <c r="U257" i="21"/>
  <c r="Q257" i="21"/>
  <c r="U256" i="21"/>
  <c r="Q256" i="21"/>
  <c r="U255" i="21"/>
  <c r="Q255" i="21"/>
  <c r="U254" i="21"/>
  <c r="Q254" i="21"/>
  <c r="U253" i="21"/>
  <c r="Q253" i="21"/>
  <c r="U252" i="21"/>
  <c r="Q252" i="21"/>
  <c r="U251" i="21"/>
  <c r="Q251" i="21"/>
  <c r="U250" i="21"/>
  <c r="Q250" i="21"/>
  <c r="U249" i="21"/>
  <c r="Q249" i="21"/>
  <c r="U248" i="21"/>
  <c r="Q248" i="21"/>
  <c r="U247" i="21"/>
  <c r="Q247" i="21"/>
  <c r="U246" i="21"/>
  <c r="Q246" i="21"/>
  <c r="U245" i="21"/>
  <c r="Q245" i="21"/>
  <c r="U244" i="21"/>
  <c r="Q244" i="21"/>
  <c r="U243" i="21"/>
  <c r="Q243" i="21"/>
  <c r="U242" i="21"/>
  <c r="Q242" i="21"/>
  <c r="U241" i="21"/>
  <c r="Q241" i="21"/>
  <c r="U240" i="21"/>
  <c r="Q240" i="21"/>
  <c r="U239" i="21"/>
  <c r="Q239" i="21"/>
  <c r="U238" i="21"/>
  <c r="Q238" i="21"/>
  <c r="U237" i="21"/>
  <c r="Q237" i="21"/>
  <c r="U236" i="21"/>
  <c r="Q236" i="21"/>
  <c r="U235" i="21"/>
  <c r="Q235" i="21"/>
  <c r="U234" i="21"/>
  <c r="Q234" i="21"/>
  <c r="U233" i="21"/>
  <c r="Q233" i="21"/>
  <c r="U232" i="21"/>
  <c r="Q232" i="21"/>
  <c r="U231" i="21"/>
  <c r="Q231" i="21"/>
  <c r="U230" i="21"/>
  <c r="Q230" i="21"/>
  <c r="U229" i="21"/>
  <c r="Q229" i="21"/>
  <c r="U228" i="21"/>
  <c r="Q228" i="21"/>
  <c r="U227" i="21"/>
  <c r="Q227" i="21"/>
  <c r="U226" i="21"/>
  <c r="Q226" i="21"/>
  <c r="U225" i="21"/>
  <c r="Q225" i="21"/>
  <c r="U224" i="21"/>
  <c r="Q224" i="21"/>
  <c r="U223" i="21"/>
  <c r="Q223" i="21"/>
  <c r="U222" i="21"/>
  <c r="Q222" i="21"/>
  <c r="U221" i="21"/>
  <c r="Q221" i="21"/>
  <c r="U220" i="21"/>
  <c r="Q220" i="21"/>
  <c r="U219" i="21"/>
  <c r="Q219" i="21"/>
  <c r="U218" i="21"/>
  <c r="Q218" i="21"/>
  <c r="U217" i="21"/>
  <c r="Q217" i="21"/>
  <c r="U216" i="21"/>
  <c r="Q216" i="21"/>
  <c r="U215" i="21"/>
  <c r="Q215" i="21"/>
  <c r="U214" i="21"/>
  <c r="Q214" i="21"/>
  <c r="U213" i="21"/>
  <c r="Q213" i="21"/>
  <c r="U212" i="21"/>
  <c r="Q212" i="21"/>
  <c r="U211" i="21"/>
  <c r="Q211" i="21"/>
  <c r="U210" i="21"/>
  <c r="Q210" i="21"/>
  <c r="U209" i="21"/>
  <c r="Q209" i="21"/>
  <c r="U208" i="21"/>
  <c r="Q208" i="21"/>
  <c r="U207" i="21"/>
  <c r="Q207" i="21"/>
  <c r="U206" i="21"/>
  <c r="Q206" i="21"/>
  <c r="U205" i="21"/>
  <c r="Q205" i="21"/>
  <c r="U204" i="21"/>
  <c r="Q204" i="21"/>
  <c r="U203" i="21"/>
  <c r="Q203" i="21"/>
  <c r="U202" i="21"/>
  <c r="Q202" i="21"/>
  <c r="U201" i="21"/>
  <c r="Q201" i="21"/>
  <c r="U200" i="21"/>
  <c r="Q200" i="21"/>
  <c r="U199" i="21"/>
  <c r="Q199" i="21"/>
  <c r="U198" i="21"/>
  <c r="Q198" i="21"/>
  <c r="U197" i="21"/>
  <c r="Q197" i="21"/>
  <c r="U196" i="21"/>
  <c r="Q196" i="21"/>
  <c r="U195" i="21"/>
  <c r="Q195" i="21"/>
  <c r="U194" i="21"/>
  <c r="Q194" i="21"/>
  <c r="U193" i="21"/>
  <c r="Q193" i="21"/>
  <c r="U192" i="21"/>
  <c r="Q192" i="21"/>
  <c r="U191" i="21"/>
  <c r="Q191" i="21"/>
  <c r="U190" i="21"/>
  <c r="Q190" i="21"/>
  <c r="U189" i="21"/>
  <c r="Q189" i="21"/>
  <c r="U188" i="21"/>
  <c r="Q188" i="21"/>
  <c r="U187" i="21"/>
  <c r="Q187" i="21"/>
  <c r="U186" i="21"/>
  <c r="Q186" i="21"/>
  <c r="U185" i="21"/>
  <c r="Q185" i="21"/>
  <c r="U184" i="21"/>
  <c r="Q184" i="21"/>
  <c r="U183" i="21"/>
  <c r="Q183" i="21"/>
  <c r="U182" i="21"/>
  <c r="Q182" i="21"/>
  <c r="U181" i="21"/>
  <c r="Q181" i="21"/>
  <c r="U180" i="21"/>
  <c r="Q180" i="21"/>
  <c r="U179" i="21"/>
  <c r="Q179" i="21"/>
  <c r="U178" i="21"/>
  <c r="Q178" i="21"/>
  <c r="U177" i="21"/>
  <c r="Q177" i="21"/>
  <c r="U176" i="21"/>
  <c r="Q176" i="21"/>
  <c r="U175" i="21"/>
  <c r="Q175" i="21"/>
  <c r="U174" i="21"/>
  <c r="Q174" i="21"/>
  <c r="U173" i="21"/>
  <c r="Q173" i="21"/>
  <c r="U172" i="21"/>
  <c r="Q172" i="21"/>
  <c r="U171" i="21"/>
  <c r="Q171" i="21"/>
  <c r="U170" i="21"/>
  <c r="Q170" i="21"/>
  <c r="U169" i="21"/>
  <c r="Q169" i="21"/>
  <c r="U168" i="21"/>
  <c r="Q168" i="21"/>
  <c r="U167" i="21"/>
  <c r="Q167" i="21"/>
  <c r="U166" i="21"/>
  <c r="Q166" i="21"/>
  <c r="U165" i="21"/>
  <c r="Q165" i="21"/>
  <c r="U164" i="21"/>
  <c r="Q164" i="21"/>
  <c r="U163" i="21"/>
  <c r="Q163" i="21"/>
  <c r="U162" i="21"/>
  <c r="Q162" i="21"/>
  <c r="U161" i="21"/>
  <c r="Q161" i="21"/>
  <c r="U160" i="21"/>
  <c r="Q160" i="21"/>
  <c r="U159" i="21"/>
  <c r="Q159" i="21"/>
  <c r="U158" i="21"/>
  <c r="Q158" i="21"/>
  <c r="U157" i="21"/>
  <c r="Q157" i="21"/>
  <c r="U156" i="21"/>
  <c r="Q156" i="21"/>
  <c r="U155" i="21"/>
  <c r="Q155" i="21"/>
  <c r="U154" i="21"/>
  <c r="Q154" i="21"/>
  <c r="U153" i="21"/>
  <c r="Q153" i="21"/>
  <c r="U152" i="21"/>
  <c r="Q152" i="21"/>
  <c r="U151" i="21"/>
  <c r="Q151" i="21"/>
  <c r="U150" i="21"/>
  <c r="Q150" i="21"/>
  <c r="U149" i="21"/>
  <c r="Q149" i="21"/>
  <c r="U148" i="21"/>
  <c r="Q148" i="21"/>
  <c r="U147" i="21"/>
  <c r="Q147" i="21"/>
  <c r="U146" i="21"/>
  <c r="Q146" i="21"/>
  <c r="U145" i="21"/>
  <c r="Q145" i="21"/>
  <c r="U144" i="21"/>
  <c r="Q144" i="21"/>
  <c r="U143" i="21"/>
  <c r="Q143" i="21"/>
  <c r="U142" i="21"/>
  <c r="Q142" i="21"/>
  <c r="U141" i="21"/>
  <c r="Q141" i="21"/>
  <c r="U140" i="21"/>
  <c r="Q140" i="21"/>
  <c r="U139" i="21"/>
  <c r="Q139" i="21"/>
  <c r="U138" i="21"/>
  <c r="Q138" i="21"/>
  <c r="U137" i="21"/>
  <c r="Q137" i="21"/>
  <c r="U136" i="21"/>
  <c r="Q136" i="21"/>
  <c r="U135" i="21"/>
  <c r="Q135" i="21"/>
  <c r="U134" i="21"/>
  <c r="Q134" i="21"/>
  <c r="U133" i="21"/>
  <c r="Q133" i="21"/>
  <c r="U132" i="21"/>
  <c r="Q132" i="21"/>
  <c r="U131" i="21"/>
  <c r="Q131" i="21"/>
  <c r="U130" i="21"/>
  <c r="Q130" i="21"/>
  <c r="U129" i="21"/>
  <c r="Q129" i="21"/>
  <c r="U128" i="21"/>
  <c r="Q128" i="21"/>
  <c r="U127" i="21"/>
  <c r="Q127" i="21"/>
  <c r="U126" i="21"/>
  <c r="Q126" i="21"/>
  <c r="U125" i="21"/>
  <c r="Q125" i="21"/>
  <c r="U124" i="21"/>
  <c r="Q124" i="21"/>
  <c r="U123" i="21"/>
  <c r="Q123" i="21"/>
  <c r="U122" i="21"/>
  <c r="Q122" i="21"/>
  <c r="U121" i="21"/>
  <c r="Q121" i="21"/>
  <c r="U120" i="21"/>
  <c r="Q120" i="21"/>
  <c r="U119" i="21"/>
  <c r="Q119" i="21"/>
  <c r="U118" i="21"/>
  <c r="Q118" i="21"/>
  <c r="U117" i="21"/>
  <c r="Q117" i="21"/>
  <c r="U116" i="21"/>
  <c r="Q116" i="21"/>
  <c r="U115" i="21"/>
  <c r="Q115" i="21"/>
  <c r="U114" i="21"/>
  <c r="Q114" i="21"/>
  <c r="U113" i="21"/>
  <c r="Q113" i="21"/>
  <c r="U112" i="21"/>
  <c r="Q112" i="21"/>
  <c r="U111" i="21"/>
  <c r="Q111" i="21"/>
  <c r="U110" i="21"/>
  <c r="Q110" i="21"/>
  <c r="U109" i="21"/>
  <c r="Q109" i="21"/>
  <c r="U108" i="21"/>
  <c r="Q108" i="21"/>
  <c r="U107" i="21"/>
  <c r="Q107" i="21"/>
  <c r="U106" i="21"/>
  <c r="Q106" i="21"/>
  <c r="U105" i="21"/>
  <c r="Q105" i="21"/>
  <c r="U104" i="21"/>
  <c r="Q104" i="21"/>
  <c r="U103" i="21"/>
  <c r="Q103" i="21"/>
  <c r="U102" i="21"/>
  <c r="Q102" i="21"/>
  <c r="U101" i="21"/>
  <c r="Q101" i="21"/>
  <c r="U100" i="21"/>
  <c r="Q100" i="21"/>
  <c r="U99" i="21"/>
  <c r="Q99" i="21"/>
  <c r="U98" i="21"/>
  <c r="Q98" i="21"/>
  <c r="U97" i="21"/>
  <c r="Q97" i="21"/>
  <c r="U96" i="21"/>
  <c r="Q96" i="21"/>
  <c r="U95" i="21"/>
  <c r="Q95" i="21"/>
  <c r="U94" i="21"/>
  <c r="Q94" i="21"/>
  <c r="U93" i="21"/>
  <c r="Q93" i="21"/>
  <c r="U92" i="21"/>
  <c r="Q92" i="21"/>
  <c r="U91" i="21"/>
  <c r="Q91" i="21"/>
  <c r="U90" i="21"/>
  <c r="Q90" i="21"/>
  <c r="U89" i="21"/>
  <c r="Q89" i="21"/>
  <c r="U88" i="21"/>
  <c r="Q88" i="21"/>
  <c r="U87" i="21"/>
  <c r="Q87" i="21"/>
  <c r="U86" i="21"/>
  <c r="Q86" i="21"/>
  <c r="U85" i="21"/>
  <c r="Q85" i="21"/>
  <c r="U84" i="21"/>
  <c r="Q84" i="21"/>
  <c r="U83" i="21"/>
  <c r="Q83" i="21"/>
  <c r="U82" i="21"/>
  <c r="Q82" i="21"/>
  <c r="U81" i="21"/>
  <c r="Q81" i="21"/>
  <c r="U80" i="21"/>
  <c r="Q80" i="21"/>
  <c r="U79" i="21"/>
  <c r="Q79" i="21"/>
  <c r="U78" i="21"/>
  <c r="Q78" i="21"/>
  <c r="U77" i="21"/>
  <c r="Q77" i="21"/>
  <c r="U76" i="21"/>
  <c r="Q76" i="21"/>
  <c r="U75" i="21"/>
  <c r="Q75" i="21"/>
  <c r="U74" i="21"/>
  <c r="Q74" i="21"/>
  <c r="U73" i="21"/>
  <c r="Q73" i="21"/>
  <c r="U72" i="21"/>
  <c r="Q72" i="21"/>
  <c r="U71" i="21"/>
  <c r="Q71" i="21"/>
  <c r="U70" i="21"/>
  <c r="Q70" i="21"/>
  <c r="U69" i="21"/>
  <c r="Q69" i="21"/>
  <c r="U68" i="21"/>
  <c r="Q68" i="21"/>
  <c r="U67" i="21"/>
  <c r="Q67" i="21"/>
  <c r="U66" i="21"/>
  <c r="Q66" i="21"/>
  <c r="U65" i="21"/>
  <c r="Q65" i="21"/>
  <c r="U64" i="21"/>
  <c r="Q64" i="21"/>
  <c r="U63" i="21"/>
  <c r="Q63" i="21"/>
  <c r="U62" i="21"/>
  <c r="Q62" i="21"/>
  <c r="U61" i="21"/>
  <c r="Q61" i="21"/>
  <c r="U60" i="21"/>
  <c r="Q60" i="21"/>
  <c r="U59" i="21"/>
  <c r="Q59" i="21"/>
  <c r="U58" i="21"/>
  <c r="Q58" i="21"/>
  <c r="U57" i="21"/>
  <c r="Q57" i="21"/>
  <c r="U56" i="21"/>
  <c r="Q56" i="21"/>
  <c r="U55" i="21"/>
  <c r="Q55" i="21"/>
  <c r="U54" i="21"/>
  <c r="Q54" i="21"/>
  <c r="U53" i="21"/>
  <c r="Q53" i="21"/>
  <c r="U52" i="21"/>
  <c r="Q52" i="21"/>
  <c r="U51" i="21"/>
  <c r="Q51" i="21"/>
  <c r="U50" i="21"/>
  <c r="Q50" i="21"/>
  <c r="U49" i="21"/>
  <c r="Q49" i="21"/>
  <c r="U48" i="21"/>
  <c r="Q48" i="21"/>
  <c r="U47" i="21"/>
  <c r="Q47" i="21"/>
  <c r="U46" i="21"/>
  <c r="Q46" i="21"/>
  <c r="U45" i="21"/>
  <c r="Q45" i="21"/>
  <c r="U44" i="21"/>
  <c r="Q44" i="21"/>
  <c r="U43" i="21"/>
  <c r="Q43" i="21"/>
  <c r="U42" i="21"/>
  <c r="Q42" i="21"/>
  <c r="U41" i="21"/>
  <c r="Q41" i="21"/>
  <c r="U40" i="21"/>
  <c r="Q40" i="21"/>
  <c r="U39" i="21"/>
  <c r="Q39" i="21"/>
  <c r="U38" i="21"/>
  <c r="Q38" i="21"/>
  <c r="U37" i="21"/>
  <c r="Q37" i="21"/>
  <c r="U36" i="21"/>
  <c r="Q36" i="21"/>
  <c r="U35" i="21"/>
  <c r="Q35" i="21"/>
  <c r="U34" i="21"/>
  <c r="Q34" i="21"/>
  <c r="U33" i="21"/>
  <c r="Q33" i="21"/>
  <c r="U32" i="21"/>
  <c r="Q32" i="21"/>
  <c r="U31" i="21"/>
  <c r="Q31" i="21"/>
  <c r="U30" i="21"/>
  <c r="Q30" i="21"/>
  <c r="U29" i="21"/>
  <c r="Q29" i="21"/>
  <c r="U28" i="21"/>
  <c r="Q28" i="21"/>
  <c r="U27" i="21"/>
  <c r="Q27" i="21"/>
  <c r="U26" i="21"/>
  <c r="Q26" i="21"/>
  <c r="U25" i="21"/>
  <c r="Q25" i="21"/>
  <c r="U24" i="21"/>
  <c r="Q24" i="21"/>
  <c r="U23" i="21"/>
  <c r="Q23" i="21"/>
  <c r="U22" i="21"/>
  <c r="Q22" i="21"/>
  <c r="U21" i="21"/>
  <c r="Q21" i="21"/>
  <c r="U20" i="21"/>
  <c r="Q20" i="21"/>
  <c r="U19" i="21"/>
  <c r="Q19" i="21"/>
  <c r="U18" i="21"/>
  <c r="Q18" i="21"/>
  <c r="U17" i="21"/>
  <c r="Q17" i="21"/>
  <c r="U16" i="21"/>
  <c r="Q16" i="21"/>
  <c r="U15" i="21"/>
  <c r="Q15" i="21"/>
  <c r="U14" i="21"/>
  <c r="Q14" i="21"/>
  <c r="U13" i="21"/>
  <c r="Q13" i="21"/>
  <c r="U12" i="21"/>
  <c r="Q12" i="21"/>
  <c r="U11" i="21"/>
  <c r="Q11" i="21"/>
  <c r="U10" i="21"/>
  <c r="Q10" i="21"/>
  <c r="U9" i="21"/>
  <c r="Q9" i="21"/>
  <c r="U8" i="21"/>
  <c r="Q8" i="21"/>
  <c r="U7" i="21"/>
  <c r="Q7" i="21"/>
  <c r="U6" i="21"/>
  <c r="Q6" i="21"/>
  <c r="U5" i="21"/>
  <c r="Q5" i="21"/>
  <c r="U4" i="21"/>
  <c r="R4" i="21"/>
  <c r="S4" i="21" s="1"/>
  <c r="W3" i="21"/>
  <c r="Q4" i="21"/>
  <c r="R6" i="21"/>
  <c r="Q1" i="16"/>
  <c r="D23" i="16"/>
  <c r="D25" i="16"/>
  <c r="E24" i="16"/>
  <c r="Q17" i="16"/>
  <c r="L5" i="16"/>
  <c r="M11" i="16"/>
  <c r="M13" i="16"/>
  <c r="D16" i="16"/>
  <c r="M17" i="16"/>
  <c r="G20" i="16"/>
  <c r="M38" i="16"/>
  <c r="F38" i="16"/>
  <c r="M37" i="16"/>
  <c r="F37" i="16"/>
  <c r="M36" i="16"/>
  <c r="F36" i="16"/>
  <c r="M35" i="16"/>
  <c r="F35" i="16"/>
  <c r="M34" i="16"/>
  <c r="F34" i="16"/>
  <c r="M33" i="16"/>
  <c r="F33" i="16"/>
  <c r="M32" i="16"/>
  <c r="F32" i="16"/>
  <c r="M31" i="16"/>
  <c r="F31" i="16"/>
  <c r="M30" i="16"/>
  <c r="F30" i="16"/>
  <c r="M29" i="16"/>
  <c r="F29" i="16"/>
  <c r="M28" i="16"/>
  <c r="F28" i="16"/>
  <c r="L26" i="16"/>
  <c r="D26" i="16"/>
  <c r="H22" i="16"/>
  <c r="J21" i="16"/>
  <c r="O20" i="16"/>
  <c r="J20" i="16"/>
  <c r="M19" i="16"/>
  <c r="G19" i="16"/>
  <c r="M18" i="16"/>
  <c r="G18" i="16"/>
  <c r="O17" i="16"/>
  <c r="L17" i="16"/>
  <c r="F17" i="16"/>
  <c r="D17" i="16"/>
  <c r="L16" i="16"/>
  <c r="M15" i="16"/>
  <c r="D15" i="16"/>
  <c r="E14" i="16"/>
  <c r="D12" i="16"/>
  <c r="Q11" i="16"/>
  <c r="O11" i="16"/>
  <c r="F11" i="16"/>
  <c r="N703" i="21"/>
  <c r="G703" i="21"/>
  <c r="P703" i="21"/>
  <c r="L703" i="21"/>
  <c r="M703" i="21"/>
  <c r="F703" i="21"/>
  <c r="J703" i="21"/>
  <c r="H703" i="21"/>
  <c r="K703" i="21"/>
  <c r="E703" i="21"/>
  <c r="U327" i="21"/>
  <c r="R400" i="21" l="1"/>
  <c r="R80" i="21"/>
  <c r="R72" i="21"/>
  <c r="R64" i="21"/>
  <c r="W5" i="21"/>
  <c r="R430" i="21"/>
  <c r="R39" i="21"/>
  <c r="R76" i="21"/>
  <c r="R592" i="21"/>
  <c r="S592" i="21" s="1"/>
  <c r="R73" i="21"/>
  <c r="R42" i="21"/>
  <c r="R525" i="21"/>
  <c r="R541" i="21"/>
  <c r="R539" i="21"/>
  <c r="R515" i="21"/>
  <c r="R667" i="21"/>
  <c r="S667" i="21" s="1"/>
  <c r="R57" i="21"/>
  <c r="R534" i="21"/>
  <c r="R70" i="21"/>
  <c r="R62" i="21"/>
  <c r="R54" i="21"/>
  <c r="R46" i="21"/>
  <c r="R30" i="21"/>
  <c r="R22" i="21"/>
  <c r="R14" i="21"/>
  <c r="R32" i="21"/>
  <c r="R117" i="21"/>
  <c r="R77" i="21"/>
  <c r="R38" i="21"/>
  <c r="R499" i="21"/>
  <c r="R443" i="21"/>
  <c r="R75" i="21"/>
  <c r="R312" i="21"/>
  <c r="R348" i="21"/>
  <c r="R224" i="21"/>
  <c r="R479" i="21"/>
  <c r="R325" i="21"/>
  <c r="R403" i="21"/>
  <c r="R419" i="21"/>
  <c r="R654" i="21"/>
  <c r="S654" i="21" s="1"/>
  <c r="R434" i="21"/>
  <c r="R334" i="21"/>
  <c r="R251" i="21"/>
  <c r="R577" i="21"/>
  <c r="R634" i="21"/>
  <c r="S634" i="21" s="1"/>
  <c r="R630" i="21"/>
  <c r="S630" i="21" s="1"/>
  <c r="R393" i="21"/>
  <c r="R278" i="21"/>
  <c r="R585" i="21"/>
  <c r="R521" i="21"/>
  <c r="R216" i="21"/>
  <c r="R463" i="21"/>
  <c r="R535" i="21"/>
  <c r="R323" i="21"/>
  <c r="R299" i="21"/>
  <c r="R275" i="21"/>
  <c r="R267" i="21"/>
  <c r="R219" i="21"/>
  <c r="R371" i="21"/>
  <c r="R307" i="21"/>
  <c r="R591" i="21"/>
  <c r="R551" i="21"/>
  <c r="R247" i="21"/>
  <c r="R694" i="21"/>
  <c r="S694" i="21" s="1"/>
  <c r="R698" i="21"/>
  <c r="S698" i="21" s="1"/>
  <c r="R561" i="21"/>
  <c r="R153" i="21"/>
  <c r="R594" i="21"/>
  <c r="S594" i="21" s="1"/>
  <c r="R518" i="21"/>
  <c r="R674" i="21"/>
  <c r="S674" i="21" s="1"/>
  <c r="R590" i="21"/>
  <c r="R631" i="21"/>
  <c r="S631" i="21" s="1"/>
  <c r="R566" i="21"/>
  <c r="R691" i="21"/>
  <c r="S691" i="21" s="1"/>
  <c r="R646" i="21"/>
  <c r="S646" i="21" s="1"/>
  <c r="R558" i="21"/>
  <c r="R639" i="21"/>
  <c r="S639" i="21" s="1"/>
  <c r="R554" i="21"/>
  <c r="R239" i="21"/>
  <c r="R409" i="21"/>
  <c r="R462" i="21"/>
  <c r="R205" i="21"/>
  <c r="R396" i="21"/>
  <c r="R380" i="21"/>
  <c r="R285" i="21"/>
  <c r="R177" i="21"/>
  <c r="R362" i="21"/>
  <c r="R685" i="21"/>
  <c r="S685" i="21" s="1"/>
  <c r="R368" i="21"/>
  <c r="R194" i="21"/>
  <c r="R665" i="21"/>
  <c r="S665" i="21" s="1"/>
  <c r="R367" i="21"/>
  <c r="R474" i="21"/>
  <c r="R250" i="21"/>
  <c r="R374" i="21"/>
  <c r="R405" i="21"/>
  <c r="R24" i="21"/>
  <c r="R110" i="21"/>
  <c r="R144" i="21"/>
  <c r="R52" i="21"/>
  <c r="R12" i="21"/>
  <c r="R26" i="21"/>
  <c r="R34" i="21"/>
  <c r="R40" i="21"/>
  <c r="R55" i="21"/>
  <c r="R87" i="21"/>
  <c r="R659" i="21"/>
  <c r="S659" i="21" s="1"/>
  <c r="R574" i="21"/>
  <c r="R478" i="21"/>
  <c r="R570" i="21"/>
  <c r="R670" i="21"/>
  <c r="S670" i="21" s="1"/>
  <c r="R546" i="21"/>
  <c r="R679" i="21"/>
  <c r="S679" i="21" s="1"/>
  <c r="R611" i="21"/>
  <c r="S611" i="21" s="1"/>
  <c r="R538" i="21"/>
  <c r="R627" i="21"/>
  <c r="S627" i="21" s="1"/>
  <c r="R454" i="21"/>
  <c r="R193" i="21"/>
  <c r="R389" i="21"/>
  <c r="R270" i="21"/>
  <c r="R512" i="21"/>
  <c r="R199" i="21"/>
  <c r="R506" i="21"/>
  <c r="R669" i="21"/>
  <c r="S669" i="21" s="1"/>
  <c r="R359" i="21"/>
  <c r="R178" i="21"/>
  <c r="R514" i="21"/>
  <c r="R641" i="21"/>
  <c r="S641" i="21" s="1"/>
  <c r="R356" i="21"/>
  <c r="R207" i="21"/>
  <c r="R414" i="21"/>
  <c r="R321" i="21"/>
  <c r="R482" i="21"/>
  <c r="R68" i="21"/>
  <c r="R58" i="21"/>
  <c r="R145" i="21"/>
  <c r="R33" i="21"/>
  <c r="R45" i="21"/>
  <c r="R25" i="21"/>
  <c r="S6" i="21"/>
  <c r="R125" i="21"/>
  <c r="R71" i="21"/>
  <c r="R47" i="21"/>
  <c r="R23" i="21"/>
  <c r="R699" i="21"/>
  <c r="S699" i="21" s="1"/>
  <c r="R658" i="21"/>
  <c r="S658" i="21" s="1"/>
  <c r="R550" i="21"/>
  <c r="R695" i="21"/>
  <c r="S695" i="21" s="1"/>
  <c r="R638" i="21"/>
  <c r="S638" i="21" s="1"/>
  <c r="R501" i="21"/>
  <c r="S525" i="21" s="1"/>
  <c r="R599" i="21"/>
  <c r="R497" i="21"/>
  <c r="R655" i="21"/>
  <c r="S655" i="21" s="1"/>
  <c r="R571" i="21"/>
  <c r="R513" i="21"/>
  <c r="R607" i="21"/>
  <c r="S607" i="21" s="1"/>
  <c r="R509" i="21"/>
  <c r="R241" i="21"/>
  <c r="R303" i="21"/>
  <c r="R408" i="21"/>
  <c r="R310" i="21"/>
  <c r="R252" i="21"/>
  <c r="R254" i="21"/>
  <c r="R263" i="21"/>
  <c r="R465" i="21"/>
  <c r="R460" i="21"/>
  <c r="R326" i="21"/>
  <c r="R488" i="21"/>
  <c r="R213" i="21"/>
  <c r="R317" i="21"/>
  <c r="R527" i="21"/>
  <c r="R66" i="21"/>
  <c r="R74" i="21"/>
  <c r="R16" i="21"/>
  <c r="R84" i="21"/>
  <c r="R7" i="21"/>
  <c r="S42" i="21" s="1"/>
  <c r="R147" i="21"/>
  <c r="R53" i="21"/>
  <c r="R29" i="21"/>
  <c r="R623" i="21"/>
  <c r="S623" i="21" s="1"/>
  <c r="R619" i="21"/>
  <c r="S619" i="21" s="1"/>
  <c r="R481" i="21"/>
  <c r="R579" i="21"/>
  <c r="R477" i="21"/>
  <c r="R663" i="21"/>
  <c r="S663" i="21" s="1"/>
  <c r="R618" i="21"/>
  <c r="S618" i="21" s="1"/>
  <c r="R489" i="21"/>
  <c r="R678" i="21"/>
  <c r="S678" i="21" s="1"/>
  <c r="R567" i="21"/>
  <c r="R433" i="21"/>
  <c r="R289" i="21"/>
  <c r="R221" i="21"/>
  <c r="R264" i="21"/>
  <c r="R218" i="21"/>
  <c r="R461" i="21"/>
  <c r="R504" i="21"/>
  <c r="R329" i="21"/>
  <c r="R311" i="21"/>
  <c r="R602" i="21"/>
  <c r="S602" i="21" s="1"/>
  <c r="R302" i="21"/>
  <c r="R357" i="21"/>
  <c r="R192" i="21"/>
  <c r="R210" i="21"/>
  <c r="R56" i="21"/>
  <c r="R28" i="21"/>
  <c r="R8" i="21"/>
  <c r="S8" i="21" s="1"/>
  <c r="R138" i="21"/>
  <c r="R37" i="21"/>
  <c r="R15" i="21"/>
  <c r="R51" i="21"/>
  <c r="R63" i="21"/>
  <c r="R27" i="21"/>
  <c r="R701" i="21"/>
  <c r="S701" i="21" s="1"/>
  <c r="R693" i="21"/>
  <c r="S693" i="21" s="1"/>
  <c r="R637" i="21"/>
  <c r="S637" i="21" s="1"/>
  <c r="R545" i="21"/>
  <c r="R473" i="21"/>
  <c r="R457" i="21"/>
  <c r="R449" i="21"/>
  <c r="R441" i="21"/>
  <c r="R620" i="21"/>
  <c r="S620" i="21" s="1"/>
  <c r="R169" i="21"/>
  <c r="R552" i="21"/>
  <c r="R687" i="21"/>
  <c r="S687" i="21" s="1"/>
  <c r="R587" i="21"/>
  <c r="S587" i="21" s="1"/>
  <c r="R529" i="21"/>
  <c r="R651" i="21"/>
  <c r="S651" i="21" s="1"/>
  <c r="R603" i="21"/>
  <c r="S603" i="21" s="1"/>
  <c r="R510" i="21"/>
  <c r="R622" i="21"/>
  <c r="S622" i="21" s="1"/>
  <c r="R502" i="21"/>
  <c r="S502" i="21" s="1"/>
  <c r="R643" i="21"/>
  <c r="S643" i="21" s="1"/>
  <c r="R598" i="21"/>
  <c r="S598" i="21" s="1"/>
  <c r="R17" i="21"/>
  <c r="R662" i="21"/>
  <c r="S662" i="21" s="1"/>
  <c r="R614" i="21"/>
  <c r="S614" i="21" s="1"/>
  <c r="R526" i="21"/>
  <c r="R313" i="21"/>
  <c r="R524" i="21"/>
  <c r="R257" i="21"/>
  <c r="R233" i="21"/>
  <c r="R327" i="21"/>
  <c r="R559" i="21"/>
  <c r="R553" i="21"/>
  <c r="R330" i="21"/>
  <c r="R353" i="21"/>
  <c r="R640" i="21"/>
  <c r="S640" i="21" s="1"/>
  <c r="R544" i="21"/>
  <c r="R238" i="21"/>
  <c r="R300" i="21"/>
  <c r="R399" i="21"/>
  <c r="R204" i="21"/>
  <c r="R61" i="21"/>
  <c r="R69" i="21"/>
  <c r="R20" i="21"/>
  <c r="R59" i="21"/>
  <c r="R35" i="21"/>
  <c r="R11" i="21"/>
  <c r="R563" i="21"/>
  <c r="R505" i="21"/>
  <c r="R635" i="21"/>
  <c r="S635" i="21" s="1"/>
  <c r="R583" i="21"/>
  <c r="R18" i="21"/>
  <c r="R606" i="21"/>
  <c r="S606" i="21" s="1"/>
  <c r="R466" i="21"/>
  <c r="R682" i="21"/>
  <c r="S682" i="21" s="1"/>
  <c r="R582" i="21"/>
  <c r="R31" i="21"/>
  <c r="R578" i="21"/>
  <c r="R358" i="21"/>
  <c r="R532" i="21"/>
  <c r="R208" i="21"/>
  <c r="R394" i="21"/>
  <c r="R492" i="21"/>
  <c r="R333" i="21"/>
  <c r="R562" i="21"/>
  <c r="R516" i="21"/>
  <c r="R306" i="21"/>
  <c r="R556" i="21"/>
  <c r="R370" i="21"/>
  <c r="R255" i="21"/>
  <c r="R78" i="21"/>
  <c r="R48" i="21"/>
  <c r="R67" i="21"/>
  <c r="R44" i="21"/>
  <c r="R50" i="21"/>
  <c r="R36" i="21"/>
  <c r="R60" i="21"/>
  <c r="R49" i="21"/>
  <c r="R9" i="21"/>
  <c r="S9" i="21" s="1"/>
  <c r="R13" i="21"/>
  <c r="R675" i="21"/>
  <c r="S675" i="21" s="1"/>
  <c r="R610" i="21"/>
  <c r="S610" i="21" s="1"/>
  <c r="R485" i="21"/>
  <c r="R690" i="21"/>
  <c r="S690" i="21" s="1"/>
  <c r="R626" i="21"/>
  <c r="S626" i="21" s="1"/>
  <c r="R683" i="21"/>
  <c r="S683" i="21" s="1"/>
  <c r="R586" i="21"/>
  <c r="R446" i="21"/>
  <c r="R642" i="21"/>
  <c r="S642" i="21" s="1"/>
  <c r="R486" i="21"/>
  <c r="R542" i="21"/>
  <c r="R360" i="21"/>
  <c r="R335" i="21"/>
  <c r="R388" i="21"/>
  <c r="R176" i="21"/>
  <c r="R338" i="21"/>
  <c r="R650" i="21"/>
  <c r="S650" i="21" s="1"/>
  <c r="R484" i="21"/>
  <c r="R245" i="21"/>
  <c r="R342" i="21"/>
  <c r="R476" i="21"/>
  <c r="R198" i="21"/>
  <c r="R398" i="21"/>
  <c r="R364" i="21"/>
  <c r="R337" i="21"/>
  <c r="R332" i="21"/>
  <c r="R43" i="21"/>
  <c r="R79" i="21"/>
  <c r="R10" i="21"/>
  <c r="R21" i="21"/>
  <c r="R19" i="21"/>
  <c r="S19" i="21" s="1"/>
  <c r="R65" i="21"/>
  <c r="R41" i="21"/>
  <c r="R647" i="21"/>
  <c r="S647" i="21" s="1"/>
  <c r="R572" i="21"/>
  <c r="R377" i="21"/>
  <c r="R187" i="21"/>
  <c r="R425" i="21"/>
  <c r="R417" i="21"/>
  <c r="R161" i="21"/>
  <c r="R286" i="21"/>
  <c r="R309" i="21"/>
  <c r="R366" i="21"/>
  <c r="R272" i="21"/>
  <c r="R349" i="21"/>
  <c r="R402" i="21"/>
  <c r="R530" i="21"/>
  <c r="R280" i="21"/>
  <c r="R236" i="21"/>
  <c r="R202" i="21"/>
  <c r="R266" i="21"/>
  <c r="R249" i="21"/>
  <c r="R423" i="21"/>
  <c r="R422" i="21"/>
  <c r="R191" i="21"/>
  <c r="R260" i="21"/>
  <c r="R385" i="21"/>
  <c r="R656" i="21"/>
  <c r="S656" i="21" s="1"/>
  <c r="R243" i="21"/>
  <c r="R316" i="21"/>
  <c r="R547" i="21"/>
  <c r="R437" i="21"/>
  <c r="R470" i="21"/>
  <c r="R225" i="21"/>
  <c r="R223" i="21"/>
  <c r="R320" i="21"/>
  <c r="R555" i="21"/>
  <c r="R494" i="21"/>
  <c r="R668" i="21"/>
  <c r="S668" i="21" s="1"/>
  <c r="R596" i="21"/>
  <c r="R253" i="21"/>
  <c r="R237" i="21"/>
  <c r="R196" i="21"/>
  <c r="R256" i="21"/>
  <c r="R276" i="21"/>
  <c r="R469" i="21"/>
  <c r="R686" i="21"/>
  <c r="S686" i="21" s="1"/>
  <c r="R439" i="21"/>
  <c r="R375" i="21"/>
  <c r="R450" i="21"/>
  <c r="R533" i="21"/>
  <c r="R415" i="21"/>
  <c r="R404" i="21"/>
  <c r="R180" i="21"/>
  <c r="R284" i="21"/>
  <c r="R248" i="21"/>
  <c r="R672" i="21"/>
  <c r="S672" i="21" s="1"/>
  <c r="R258" i="21"/>
  <c r="R652" i="21"/>
  <c r="S652" i="21" s="1"/>
  <c r="R467" i="21"/>
  <c r="R664" i="21"/>
  <c r="S664" i="21" s="1"/>
  <c r="R162" i="21"/>
  <c r="R197" i="21"/>
  <c r="R124" i="21"/>
  <c r="R109" i="21"/>
  <c r="R101" i="21"/>
  <c r="R93" i="21"/>
  <c r="R677" i="21"/>
  <c r="S677" i="21" s="1"/>
  <c r="R661" i="21"/>
  <c r="S661" i="21" s="1"/>
  <c r="R653" i="21"/>
  <c r="S653" i="21" s="1"/>
  <c r="R629" i="21"/>
  <c r="S629" i="21" s="1"/>
  <c r="R621" i="21"/>
  <c r="S621" i="21" s="1"/>
  <c r="R613" i="21"/>
  <c r="S613" i="21" s="1"/>
  <c r="R605" i="21"/>
  <c r="S605" i="21" s="1"/>
  <c r="R537" i="21"/>
  <c r="R401" i="21"/>
  <c r="R369" i="21"/>
  <c r="R361" i="21"/>
  <c r="R297" i="21"/>
  <c r="R273" i="21"/>
  <c r="R265" i="21"/>
  <c r="R203" i="21"/>
  <c r="R167" i="21"/>
  <c r="R137" i="21"/>
  <c r="R100" i="21"/>
  <c r="R493" i="21"/>
  <c r="R528" i="21"/>
  <c r="R352" i="21"/>
  <c r="R215" i="21"/>
  <c r="R560" i="21"/>
  <c r="R580" i="21"/>
  <c r="R464" i="21"/>
  <c r="R660" i="21"/>
  <c r="S660" i="21" s="1"/>
  <c r="R568" i="21"/>
  <c r="R447" i="21"/>
  <c r="R209" i="21"/>
  <c r="R158" i="21"/>
  <c r="R129" i="21"/>
  <c r="R107" i="21"/>
  <c r="R645" i="21"/>
  <c r="S645" i="21" s="1"/>
  <c r="R431" i="21"/>
  <c r="R507" i="21"/>
  <c r="R412" i="21"/>
  <c r="R347" i="21"/>
  <c r="R305" i="21"/>
  <c r="R282" i="21"/>
  <c r="R206" i="21"/>
  <c r="R181" i="21"/>
  <c r="R373" i="21"/>
  <c r="R573" i="21"/>
  <c r="R549" i="21"/>
  <c r="R452" i="21"/>
  <c r="R496" i="21"/>
  <c r="R407" i="21"/>
  <c r="R344" i="21"/>
  <c r="R240" i="21"/>
  <c r="R291" i="21"/>
  <c r="R471" i="21"/>
  <c r="R416" i="21"/>
  <c r="R548" i="21"/>
  <c r="R322" i="21"/>
  <c r="R234" i="21"/>
  <c r="R211" i="21"/>
  <c r="R295" i="21"/>
  <c r="R456" i="21"/>
  <c r="R226" i="21"/>
  <c r="R319" i="21"/>
  <c r="R354" i="21"/>
  <c r="R543" i="21"/>
  <c r="S543" i="21" s="1"/>
  <c r="R688" i="21"/>
  <c r="S688" i="21" s="1"/>
  <c r="R692" i="21"/>
  <c r="S692" i="21" s="1"/>
  <c r="R584" i="21"/>
  <c r="R166" i="21"/>
  <c r="R121" i="21"/>
  <c r="R127" i="21"/>
  <c r="R141" i="21"/>
  <c r="R115" i="21"/>
  <c r="R173" i="21"/>
  <c r="R143" i="21"/>
  <c r="R135" i="21"/>
  <c r="R106" i="21"/>
  <c r="R397" i="21"/>
  <c r="R410" i="21"/>
  <c r="R666" i="21"/>
  <c r="S666" i="21" s="1"/>
  <c r="R625" i="21"/>
  <c r="S625" i="21" s="1"/>
  <c r="R392" i="21"/>
  <c r="R301" i="21"/>
  <c r="R214" i="21"/>
  <c r="R183" i="21"/>
  <c r="R324" i="21"/>
  <c r="R522" i="21"/>
  <c r="R459" i="21"/>
  <c r="R355" i="21"/>
  <c r="R229" i="21"/>
  <c r="R304" i="21"/>
  <c r="R595" i="21"/>
  <c r="S595" i="21" s="1"/>
  <c r="R340" i="21"/>
  <c r="R318" i="21"/>
  <c r="R235" i="21"/>
  <c r="R365" i="21"/>
  <c r="R455" i="21"/>
  <c r="R604" i="21"/>
  <c r="S604" i="21" s="1"/>
  <c r="R581" i="21"/>
  <c r="S581" i="21" s="1"/>
  <c r="R288" i="21"/>
  <c r="R520" i="21"/>
  <c r="R168" i="21"/>
  <c r="R94" i="21"/>
  <c r="R130" i="21"/>
  <c r="R406" i="21"/>
  <c r="R350" i="21"/>
  <c r="R230" i="21"/>
  <c r="R222" i="21"/>
  <c r="R179" i="21"/>
  <c r="R164" i="21"/>
  <c r="R134" i="21"/>
  <c r="R113" i="21"/>
  <c r="R97" i="21"/>
  <c r="R89" i="21"/>
  <c r="R345" i="21"/>
  <c r="R351" i="21"/>
  <c r="R314" i="21"/>
  <c r="R432" i="21"/>
  <c r="R283" i="21"/>
  <c r="R268" i="21"/>
  <c r="R564" i="21"/>
  <c r="R557" i="21"/>
  <c r="R420" i="21"/>
  <c r="R475" i="21"/>
  <c r="R379" i="21"/>
  <c r="R281" i="21"/>
  <c r="R246" i="21"/>
  <c r="R184" i="21"/>
  <c r="R244" i="21"/>
  <c r="R287" i="21"/>
  <c r="R511" i="21"/>
  <c r="R440" i="21"/>
  <c r="R376" i="21"/>
  <c r="R277" i="21"/>
  <c r="R227" i="21"/>
  <c r="R331" i="21"/>
  <c r="R346" i="21"/>
  <c r="R536" i="21"/>
  <c r="R508" i="21"/>
  <c r="R262" i="21"/>
  <c r="R298" i="21"/>
  <c r="R231" i="21"/>
  <c r="R315" i="21"/>
  <c r="R448" i="21"/>
  <c r="R491" i="21"/>
  <c r="R378" i="21"/>
  <c r="R458" i="21"/>
  <c r="R608" i="21"/>
  <c r="S608" i="21" s="1"/>
  <c r="R597" i="21"/>
  <c r="R649" i="21"/>
  <c r="S649" i="21" s="1"/>
  <c r="R114" i="21"/>
  <c r="R120" i="21"/>
  <c r="R188" i="21"/>
  <c r="S188" i="21" s="1"/>
  <c r="R185" i="21"/>
  <c r="R155" i="21"/>
  <c r="R149" i="21"/>
  <c r="R112" i="21"/>
  <c r="R99" i="21"/>
  <c r="R279" i="21"/>
  <c r="R132" i="21"/>
  <c r="R122" i="21"/>
  <c r="R383" i="21"/>
  <c r="R152" i="21"/>
  <c r="R108" i="21"/>
  <c r="R163" i="21"/>
  <c r="R88" i="21"/>
  <c r="R290" i="21"/>
  <c r="R495" i="21"/>
  <c r="R636" i="21"/>
  <c r="S636" i="21" s="1"/>
  <c r="R632" i="21"/>
  <c r="S632" i="21" s="1"/>
  <c r="R565" i="21"/>
  <c r="R697" i="21"/>
  <c r="S697" i="21" s="1"/>
  <c r="R483" i="21"/>
  <c r="R624" i="21"/>
  <c r="S624" i="21" s="1"/>
  <c r="R615" i="21"/>
  <c r="S615" i="21" s="1"/>
  <c r="R453" i="21"/>
  <c r="R490" i="21"/>
  <c r="R684" i="21"/>
  <c r="S684" i="21" s="1"/>
  <c r="R81" i="21"/>
  <c r="R118" i="21"/>
  <c r="R92" i="21"/>
  <c r="S92" i="21" s="1"/>
  <c r="R136" i="21"/>
  <c r="R90" i="21"/>
  <c r="R576" i="21"/>
  <c r="R128" i="21"/>
  <c r="R98" i="21"/>
  <c r="R487" i="21"/>
  <c r="R472" i="21"/>
  <c r="R600" i="21"/>
  <c r="S600" i="21" s="1"/>
  <c r="R424" i="21"/>
  <c r="R498" i="21"/>
  <c r="R673" i="21"/>
  <c r="S673" i="21" s="1"/>
  <c r="R628" i="21"/>
  <c r="S628" i="21" s="1"/>
  <c r="R500" i="21"/>
  <c r="R195" i="21"/>
  <c r="R201" i="21"/>
  <c r="R269" i="21"/>
  <c r="R261" i="21"/>
  <c r="R363" i="21"/>
  <c r="R531" i="21"/>
  <c r="R427" i="21"/>
  <c r="R468" i="21"/>
  <c r="R569" i="21"/>
  <c r="R343" i="21"/>
  <c r="R119" i="21"/>
  <c r="R142" i="21"/>
  <c r="R151" i="21"/>
  <c r="R644" i="21"/>
  <c r="S644" i="21" s="1"/>
  <c r="R609" i="21"/>
  <c r="S609" i="21" s="1"/>
  <c r="R588" i="21"/>
  <c r="R444" i="21"/>
  <c r="R700" i="21"/>
  <c r="S700" i="21" s="1"/>
  <c r="R617" i="21"/>
  <c r="S617" i="21" s="1"/>
  <c r="R680" i="21"/>
  <c r="S680" i="21" s="1"/>
  <c r="R336" i="21"/>
  <c r="R601" i="21"/>
  <c r="S601" i="21" s="1"/>
  <c r="R517" i="21"/>
  <c r="R429" i="21"/>
  <c r="R308" i="21"/>
  <c r="R341" i="21"/>
  <c r="R386" i="21"/>
  <c r="R391" i="21"/>
  <c r="R702" i="21"/>
  <c r="S702" i="21" s="1"/>
  <c r="R418" i="21"/>
  <c r="R271" i="21"/>
  <c r="R212" i="21"/>
  <c r="R182" i="21"/>
  <c r="S182" i="21" s="1"/>
  <c r="R411" i="21"/>
  <c r="R428" i="21"/>
  <c r="R442" i="21"/>
  <c r="R421" i="21"/>
  <c r="R131" i="21"/>
  <c r="R165" i="21"/>
  <c r="R85" i="21"/>
  <c r="R82" i="21"/>
  <c r="R126" i="21"/>
  <c r="R116" i="21"/>
  <c r="S116" i="21" s="1"/>
  <c r="R150" i="21"/>
  <c r="R139" i="21"/>
  <c r="R633" i="21"/>
  <c r="S633" i="21" s="1"/>
  <c r="R339" i="21"/>
  <c r="R676" i="21"/>
  <c r="S676" i="21" s="1"/>
  <c r="R593" i="21"/>
  <c r="S593" i="21" s="1"/>
  <c r="R523" i="21"/>
  <c r="R519" i="21"/>
  <c r="R200" i="21"/>
  <c r="R189" i="21"/>
  <c r="S189" i="21" s="1"/>
  <c r="R274" i="21"/>
  <c r="R293" i="21"/>
  <c r="R384" i="21"/>
  <c r="R480" i="21"/>
  <c r="R436" i="21"/>
  <c r="R503" i="21"/>
  <c r="S503" i="21" s="1"/>
  <c r="R328" i="21"/>
  <c r="R159" i="21"/>
  <c r="R671" i="21"/>
  <c r="S671" i="21" s="1"/>
  <c r="R171" i="21"/>
  <c r="R91" i="21"/>
  <c r="R157" i="21"/>
  <c r="R105" i="21"/>
  <c r="R123" i="21"/>
  <c r="S123" i="21" s="1"/>
  <c r="R156" i="21"/>
  <c r="R86" i="21"/>
  <c r="R102" i="21"/>
  <c r="R133" i="21"/>
  <c r="R160" i="21"/>
  <c r="R96" i="21"/>
  <c r="R172" i="21"/>
  <c r="R154" i="21"/>
  <c r="R689" i="21"/>
  <c r="S689" i="21" s="1"/>
  <c r="R589" i="21"/>
  <c r="R372" i="21"/>
  <c r="R83" i="21"/>
  <c r="R186" i="21"/>
  <c r="R220" i="21"/>
  <c r="R292" i="21"/>
  <c r="R382" i="21"/>
  <c r="R413" i="21"/>
  <c r="R426" i="21"/>
  <c r="R395" i="21"/>
  <c r="R217" i="21"/>
  <c r="R232" i="21"/>
  <c r="R296" i="21"/>
  <c r="R390" i="21"/>
  <c r="R438" i="21"/>
  <c r="R696" i="21"/>
  <c r="S696" i="21" s="1"/>
  <c r="R612" i="21"/>
  <c r="S612" i="21" s="1"/>
  <c r="R387" i="21"/>
  <c r="R242" i="21"/>
  <c r="S242" i="21" s="1"/>
  <c r="R174" i="21"/>
  <c r="R445" i="21"/>
  <c r="R575" i="21"/>
  <c r="R451" i="21"/>
  <c r="S451" i="21" s="1"/>
  <c r="R190" i="21"/>
  <c r="S190" i="21" s="1"/>
  <c r="R657" i="21"/>
  <c r="S657" i="21" s="1"/>
  <c r="R540" i="21"/>
  <c r="R294" i="21"/>
  <c r="S294" i="21" s="1"/>
  <c r="R175" i="21"/>
  <c r="S175" i="21" s="1"/>
  <c r="R259" i="21"/>
  <c r="S259" i="21" s="1"/>
  <c r="R381" i="21"/>
  <c r="R648" i="21"/>
  <c r="S648" i="21" s="1"/>
  <c r="R228" i="21"/>
  <c r="R616" i="21"/>
  <c r="S616" i="21" s="1"/>
  <c r="R435" i="21"/>
  <c r="R681" i="21"/>
  <c r="S681" i="21" s="1"/>
  <c r="R104" i="21"/>
  <c r="R111" i="21"/>
  <c r="R146" i="21"/>
  <c r="R140" i="21"/>
  <c r="S140" i="21" s="1"/>
  <c r="R170" i="21"/>
  <c r="R148" i="21"/>
  <c r="R103" i="21"/>
  <c r="R95" i="21"/>
  <c r="M39" i="16" l="1"/>
  <c r="S597" i="21"/>
  <c r="S591" i="21"/>
  <c r="S588" i="21"/>
  <c r="S596" i="21"/>
  <c r="S589" i="21"/>
  <c r="S590" i="21"/>
  <c r="W58" i="21"/>
  <c r="W60" i="21"/>
  <c r="W42" i="21"/>
  <c r="W40" i="21"/>
  <c r="S443" i="21"/>
  <c r="W52" i="21"/>
  <c r="W57" i="21"/>
  <c r="W38" i="21"/>
  <c r="W44" i="21"/>
  <c r="W49" i="21"/>
  <c r="W54" i="21"/>
  <c r="W41" i="21"/>
  <c r="W63" i="21"/>
  <c r="W46" i="21"/>
  <c r="W59" i="21"/>
  <c r="W50" i="21"/>
  <c r="W55" i="21"/>
  <c r="W61" i="21"/>
  <c r="W51" i="21"/>
  <c r="W64" i="21"/>
  <c r="W47" i="21"/>
  <c r="W53" i="21"/>
  <c r="W43" i="21"/>
  <c r="W56" i="21"/>
  <c r="W39" i="21"/>
  <c r="W45" i="21"/>
  <c r="W62" i="21"/>
  <c r="W48" i="21"/>
  <c r="S557" i="21"/>
  <c r="S579" i="21"/>
  <c r="S583" i="21"/>
  <c r="S582" i="21"/>
  <c r="S586" i="21"/>
  <c r="S585" i="21"/>
  <c r="S568" i="21"/>
  <c r="S544" i="21"/>
  <c r="S545" i="21"/>
  <c r="S546" i="21"/>
  <c r="S556" i="21"/>
  <c r="S552" i="21"/>
  <c r="S554" i="21"/>
  <c r="S551" i="21"/>
  <c r="S560" i="21"/>
  <c r="S562" i="21"/>
  <c r="S553" i="21"/>
  <c r="S574" i="21"/>
  <c r="S558" i="21"/>
  <c r="S577" i="21"/>
  <c r="S563" i="21"/>
  <c r="S559" i="21"/>
  <c r="S550" i="21"/>
  <c r="S548" i="21"/>
  <c r="S571" i="21"/>
  <c r="S561" i="21"/>
  <c r="S549" i="21"/>
  <c r="S547" i="21"/>
  <c r="S566" i="21"/>
  <c r="S537" i="21"/>
  <c r="S527" i="21"/>
  <c r="S513" i="21"/>
  <c r="S506" i="21"/>
  <c r="S538" i="21"/>
  <c r="S536" i="21"/>
  <c r="S531" i="21"/>
  <c r="S529" i="21"/>
  <c r="S521" i="21"/>
  <c r="S508" i="21"/>
  <c r="S522" i="21"/>
  <c r="S528" i="21"/>
  <c r="S512" i="21"/>
  <c r="S511" i="21"/>
  <c r="S517" i="21"/>
  <c r="S507" i="21"/>
  <c r="S539" i="21"/>
  <c r="S520" i="21"/>
  <c r="S532" i="21"/>
  <c r="S514" i="21"/>
  <c r="S515" i="21"/>
  <c r="S519" i="21"/>
  <c r="S523" i="21"/>
  <c r="S542" i="21"/>
  <c r="S541" i="21"/>
  <c r="S533" i="21"/>
  <c r="S516" i="21"/>
  <c r="S526" i="21"/>
  <c r="S510" i="21"/>
  <c r="S509" i="21"/>
  <c r="S518" i="21"/>
  <c r="S535" i="21"/>
  <c r="S534" i="21"/>
  <c r="S504" i="21"/>
  <c r="S381" i="21"/>
  <c r="S390" i="21"/>
  <c r="S292" i="21"/>
  <c r="S436" i="21"/>
  <c r="S411" i="21"/>
  <c r="S341" i="21"/>
  <c r="S343" i="21"/>
  <c r="S201" i="21"/>
  <c r="S472" i="21"/>
  <c r="S262" i="21"/>
  <c r="S440" i="21"/>
  <c r="S475" i="21"/>
  <c r="S351" i="21"/>
  <c r="S222" i="21"/>
  <c r="S288" i="21"/>
  <c r="S214" i="21"/>
  <c r="S295" i="21"/>
  <c r="S240" i="21"/>
  <c r="S464" i="21"/>
  <c r="S401" i="21"/>
  <c r="S467" i="21"/>
  <c r="S415" i="21"/>
  <c r="S320" i="21"/>
  <c r="S202" i="21"/>
  <c r="S309" i="21"/>
  <c r="S245" i="21"/>
  <c r="S485" i="21"/>
  <c r="S306" i="21"/>
  <c r="S358" i="21"/>
  <c r="S353" i="21"/>
  <c r="S313" i="21"/>
  <c r="S311" i="21"/>
  <c r="S433" i="21"/>
  <c r="S481" i="21"/>
  <c r="S460" i="21"/>
  <c r="S241" i="21"/>
  <c r="S501" i="21"/>
  <c r="S193" i="21"/>
  <c r="S250" i="21"/>
  <c r="S323" i="21"/>
  <c r="S403" i="21"/>
  <c r="S296" i="21"/>
  <c r="S220" i="21"/>
  <c r="S308" i="21"/>
  <c r="S444" i="21"/>
  <c r="S195" i="21"/>
  <c r="S458" i="21"/>
  <c r="S420" i="21"/>
  <c r="S345" i="21"/>
  <c r="S230" i="21"/>
  <c r="S304" i="21"/>
  <c r="S301" i="21"/>
  <c r="S211" i="21"/>
  <c r="S344" i="21"/>
  <c r="S206" i="21"/>
  <c r="S196" i="21"/>
  <c r="S223" i="21"/>
  <c r="S385" i="21"/>
  <c r="S236" i="21"/>
  <c r="S286" i="21"/>
  <c r="S332" i="21"/>
  <c r="S484" i="21"/>
  <c r="S486" i="21"/>
  <c r="S330" i="21"/>
  <c r="S329" i="21"/>
  <c r="S465" i="21"/>
  <c r="S482" i="21"/>
  <c r="S359" i="21"/>
  <c r="S454" i="21"/>
  <c r="S478" i="21"/>
  <c r="S285" i="21"/>
  <c r="S325" i="21"/>
  <c r="S445" i="21"/>
  <c r="S480" i="21"/>
  <c r="S232" i="21"/>
  <c r="S384" i="21"/>
  <c r="S212" i="21"/>
  <c r="S429" i="21"/>
  <c r="S468" i="21"/>
  <c r="S500" i="21"/>
  <c r="S383" i="21"/>
  <c r="S378" i="21"/>
  <c r="S350" i="21"/>
  <c r="S234" i="21"/>
  <c r="S407" i="21"/>
  <c r="S282" i="21"/>
  <c r="S203" i="21"/>
  <c r="S258" i="21"/>
  <c r="S450" i="21"/>
  <c r="S237" i="21"/>
  <c r="S225" i="21"/>
  <c r="S260" i="21"/>
  <c r="S280" i="21"/>
  <c r="S337" i="21"/>
  <c r="S204" i="21"/>
  <c r="S441" i="21"/>
  <c r="S321" i="21"/>
  <c r="S367" i="21"/>
  <c r="S380" i="21"/>
  <c r="S307" i="21"/>
  <c r="S463" i="21"/>
  <c r="S479" i="21"/>
  <c r="S427" i="21"/>
  <c r="S490" i="21"/>
  <c r="S491" i="21"/>
  <c r="S244" i="21"/>
  <c r="S406" i="21"/>
  <c r="S455" i="21"/>
  <c r="S355" i="21"/>
  <c r="S496" i="21"/>
  <c r="S305" i="21"/>
  <c r="S215" i="21"/>
  <c r="S265" i="21"/>
  <c r="S253" i="21"/>
  <c r="S470" i="21"/>
  <c r="S191" i="21"/>
  <c r="S417" i="21"/>
  <c r="S364" i="21"/>
  <c r="S338" i="21"/>
  <c r="S446" i="21"/>
  <c r="S333" i="21"/>
  <c r="S399" i="21"/>
  <c r="S449" i="21"/>
  <c r="S210" i="21"/>
  <c r="S461" i="21"/>
  <c r="S489" i="21"/>
  <c r="S254" i="21"/>
  <c r="S414" i="21"/>
  <c r="S396" i="21"/>
  <c r="S371" i="21"/>
  <c r="S216" i="21"/>
  <c r="S251" i="21"/>
  <c r="S224" i="21"/>
  <c r="S293" i="21"/>
  <c r="S540" i="21"/>
  <c r="S387" i="21"/>
  <c r="S395" i="21"/>
  <c r="S372" i="21"/>
  <c r="S274" i="21"/>
  <c r="S418" i="21"/>
  <c r="S453" i="21"/>
  <c r="S495" i="21"/>
  <c r="S448" i="21"/>
  <c r="S331" i="21"/>
  <c r="S268" i="21"/>
  <c r="S365" i="21"/>
  <c r="S354" i="21"/>
  <c r="S452" i="21"/>
  <c r="S347" i="21"/>
  <c r="S209" i="21"/>
  <c r="S352" i="21"/>
  <c r="S439" i="21"/>
  <c r="S437" i="21"/>
  <c r="S422" i="21"/>
  <c r="S402" i="21"/>
  <c r="S425" i="21"/>
  <c r="S398" i="21"/>
  <c r="S492" i="21"/>
  <c r="S300" i="21"/>
  <c r="S327" i="21"/>
  <c r="S457" i="21"/>
  <c r="S192" i="21"/>
  <c r="S218" i="21"/>
  <c r="S317" i="21"/>
  <c r="S207" i="21"/>
  <c r="S199" i="21"/>
  <c r="S194" i="21"/>
  <c r="S205" i="21"/>
  <c r="S219" i="21"/>
  <c r="S334" i="21"/>
  <c r="S348" i="21"/>
  <c r="S339" i="21"/>
  <c r="S435" i="21"/>
  <c r="S426" i="21"/>
  <c r="S336" i="21"/>
  <c r="S498" i="21"/>
  <c r="S290" i="21"/>
  <c r="S279" i="21"/>
  <c r="S315" i="21"/>
  <c r="S227" i="21"/>
  <c r="S246" i="21"/>
  <c r="S283" i="21"/>
  <c r="S235" i="21"/>
  <c r="S410" i="21"/>
  <c r="S319" i="21"/>
  <c r="S416" i="21"/>
  <c r="S412" i="21"/>
  <c r="S447" i="21"/>
  <c r="S297" i="21"/>
  <c r="S197" i="21"/>
  <c r="S284" i="21"/>
  <c r="S423" i="21"/>
  <c r="S349" i="21"/>
  <c r="S198" i="21"/>
  <c r="S388" i="21"/>
  <c r="S255" i="21"/>
  <c r="S394" i="21"/>
  <c r="S466" i="21"/>
  <c r="S233" i="21"/>
  <c r="S473" i="21"/>
  <c r="S357" i="21"/>
  <c r="S213" i="21"/>
  <c r="S310" i="21"/>
  <c r="S356" i="21"/>
  <c r="S368" i="21"/>
  <c r="S462" i="21"/>
  <c r="S267" i="21"/>
  <c r="S430" i="21"/>
  <c r="S271" i="21"/>
  <c r="S228" i="21"/>
  <c r="S413" i="21"/>
  <c r="S328" i="21"/>
  <c r="S200" i="21"/>
  <c r="S442" i="21"/>
  <c r="S391" i="21"/>
  <c r="S261" i="21"/>
  <c r="S424" i="21"/>
  <c r="S231" i="21"/>
  <c r="S281" i="21"/>
  <c r="S432" i="21"/>
  <c r="S318" i="21"/>
  <c r="S324" i="21"/>
  <c r="S397" i="21"/>
  <c r="S226" i="21"/>
  <c r="S471" i="21"/>
  <c r="S493" i="21"/>
  <c r="S361" i="21"/>
  <c r="S469" i="21"/>
  <c r="S494" i="21"/>
  <c r="S316" i="21"/>
  <c r="S249" i="21"/>
  <c r="S272" i="21"/>
  <c r="S377" i="21"/>
  <c r="S476" i="21"/>
  <c r="S335" i="21"/>
  <c r="S370" i="21"/>
  <c r="S208" i="21"/>
  <c r="S257" i="21"/>
  <c r="S302" i="21"/>
  <c r="S221" i="21"/>
  <c r="S477" i="21"/>
  <c r="S488" i="21"/>
  <c r="S408" i="21"/>
  <c r="S497" i="21"/>
  <c r="S270" i="21"/>
  <c r="S405" i="21"/>
  <c r="S275" i="21"/>
  <c r="S278" i="21"/>
  <c r="S438" i="21"/>
  <c r="S382" i="21"/>
  <c r="S428" i="21"/>
  <c r="S386" i="21"/>
  <c r="S269" i="21"/>
  <c r="S483" i="21"/>
  <c r="S298" i="21"/>
  <c r="S376" i="21"/>
  <c r="S379" i="21"/>
  <c r="S314" i="21"/>
  <c r="S340" i="21"/>
  <c r="S456" i="21"/>
  <c r="S291" i="21"/>
  <c r="S373" i="21"/>
  <c r="S431" i="21"/>
  <c r="S369" i="21"/>
  <c r="S404" i="21"/>
  <c r="S266" i="21"/>
  <c r="S366" i="21"/>
  <c r="S342" i="21"/>
  <c r="S360" i="21"/>
  <c r="S289" i="21"/>
  <c r="S326" i="21"/>
  <c r="S303" i="21"/>
  <c r="S389" i="21"/>
  <c r="S374" i="21"/>
  <c r="S362" i="21"/>
  <c r="S239" i="21"/>
  <c r="S247" i="21"/>
  <c r="S299" i="21"/>
  <c r="S393" i="21"/>
  <c r="S419" i="21"/>
  <c r="S312" i="21"/>
  <c r="S187" i="21"/>
  <c r="S180" i="21"/>
  <c r="S179" i="21"/>
  <c r="S183" i="21"/>
  <c r="S181" i="21"/>
  <c r="S178" i="21"/>
  <c r="S177" i="21"/>
  <c r="S186" i="21"/>
  <c r="S184" i="21"/>
  <c r="S176" i="21"/>
  <c r="S172" i="21"/>
  <c r="S149" i="21"/>
  <c r="S169" i="21"/>
  <c r="S146" i="21"/>
  <c r="S157" i="21"/>
  <c r="S152" i="21"/>
  <c r="S155" i="21"/>
  <c r="S167" i="21"/>
  <c r="S166" i="21"/>
  <c r="S160" i="21"/>
  <c r="S173" i="21"/>
  <c r="S161" i="21"/>
  <c r="S158" i="21"/>
  <c r="S144" i="21"/>
  <c r="S153" i="21"/>
  <c r="S163" i="21"/>
  <c r="S171" i="21"/>
  <c r="S165" i="21"/>
  <c r="S141" i="21"/>
  <c r="S148" i="21"/>
  <c r="S159" i="21"/>
  <c r="S139" i="21"/>
  <c r="S151" i="21"/>
  <c r="S147" i="21"/>
  <c r="S154" i="21"/>
  <c r="S170" i="21"/>
  <c r="S156" i="21"/>
  <c r="S150" i="21"/>
  <c r="S142" i="21"/>
  <c r="S164" i="21"/>
  <c r="S168" i="21"/>
  <c r="S145" i="21"/>
  <c r="S84" i="21"/>
  <c r="W14" i="21"/>
  <c r="W8" i="21"/>
  <c r="S105" i="21"/>
  <c r="S126" i="21"/>
  <c r="S118" i="21"/>
  <c r="S135" i="21"/>
  <c r="S137" i="21"/>
  <c r="W28" i="21"/>
  <c r="S21" i="21"/>
  <c r="S38" i="21"/>
  <c r="S67" i="21"/>
  <c r="S20" i="21"/>
  <c r="S63" i="21"/>
  <c r="S16" i="21"/>
  <c r="W29" i="21"/>
  <c r="S33" i="21"/>
  <c r="S12" i="21"/>
  <c r="S39" i="21"/>
  <c r="S32" i="21"/>
  <c r="S106" i="21"/>
  <c r="W13" i="21"/>
  <c r="S59" i="21"/>
  <c r="S27" i="21"/>
  <c r="S56" i="21"/>
  <c r="S45" i="21"/>
  <c r="S26" i="21"/>
  <c r="S76" i="21"/>
  <c r="S117" i="21"/>
  <c r="S111" i="21"/>
  <c r="S96" i="21"/>
  <c r="S82" i="21"/>
  <c r="S107" i="21"/>
  <c r="S93" i="21"/>
  <c r="W23" i="21"/>
  <c r="W26" i="21"/>
  <c r="S10" i="21"/>
  <c r="S13" i="21"/>
  <c r="S48" i="21"/>
  <c r="S31" i="21"/>
  <c r="S69" i="21"/>
  <c r="W16" i="21"/>
  <c r="S51" i="21"/>
  <c r="W17" i="21"/>
  <c r="S74" i="21"/>
  <c r="W10" i="21"/>
  <c r="S23" i="21"/>
  <c r="W35" i="21"/>
  <c r="S52" i="21"/>
  <c r="W11" i="21"/>
  <c r="S14" i="21"/>
  <c r="S112" i="21"/>
  <c r="W25" i="21"/>
  <c r="S104" i="21"/>
  <c r="S91" i="21"/>
  <c r="S85" i="21"/>
  <c r="S98" i="21"/>
  <c r="S89" i="21"/>
  <c r="S129" i="21"/>
  <c r="S101" i="21"/>
  <c r="W27" i="21"/>
  <c r="W21" i="21"/>
  <c r="S79" i="21"/>
  <c r="S78" i="21"/>
  <c r="S61" i="21"/>
  <c r="W6" i="21"/>
  <c r="W33" i="21"/>
  <c r="S15" i="21"/>
  <c r="W30" i="21"/>
  <c r="S47" i="21"/>
  <c r="S58" i="21"/>
  <c r="S80" i="21"/>
  <c r="S75" i="21"/>
  <c r="S22" i="21"/>
  <c r="S100" i="21"/>
  <c r="S95" i="21"/>
  <c r="S83" i="21"/>
  <c r="S133" i="21"/>
  <c r="S128" i="21"/>
  <c r="S122" i="21"/>
  <c r="S97" i="21"/>
  <c r="S115" i="21"/>
  <c r="S109" i="21"/>
  <c r="W34" i="21"/>
  <c r="W37" i="21"/>
  <c r="S43" i="21"/>
  <c r="S49" i="21"/>
  <c r="W15" i="21"/>
  <c r="S37" i="21"/>
  <c r="S29" i="21"/>
  <c r="S71" i="21"/>
  <c r="S68" i="21"/>
  <c r="S87" i="21"/>
  <c r="S110" i="21"/>
  <c r="W12" i="21"/>
  <c r="S72" i="21"/>
  <c r="S46" i="21"/>
  <c r="S119" i="21"/>
  <c r="S44" i="21"/>
  <c r="S103" i="21"/>
  <c r="S102" i="21"/>
  <c r="S120" i="21"/>
  <c r="S113" i="21"/>
  <c r="S130" i="21"/>
  <c r="S124" i="21"/>
  <c r="W32" i="21"/>
  <c r="S60" i="21"/>
  <c r="W22" i="21"/>
  <c r="S138" i="21"/>
  <c r="S53" i="21"/>
  <c r="S125" i="21"/>
  <c r="W9" i="21"/>
  <c r="S55" i="21"/>
  <c r="S24" i="21"/>
  <c r="W24" i="21"/>
  <c r="S30" i="21"/>
  <c r="S62" i="21"/>
  <c r="S131" i="21"/>
  <c r="S86" i="21"/>
  <c r="S90" i="21"/>
  <c r="S114" i="21"/>
  <c r="S134" i="21"/>
  <c r="S94" i="21"/>
  <c r="S127" i="21"/>
  <c r="S77" i="21"/>
  <c r="S41" i="21"/>
  <c r="S36" i="21"/>
  <c r="S11" i="21"/>
  <c r="S40" i="21"/>
  <c r="S57" i="21"/>
  <c r="S54" i="21"/>
  <c r="W36" i="21"/>
  <c r="S136" i="21"/>
  <c r="S88" i="21"/>
  <c r="S99" i="21"/>
  <c r="S121" i="21"/>
  <c r="W31" i="21"/>
  <c r="S65" i="21"/>
  <c r="W19" i="21"/>
  <c r="S50" i="21"/>
  <c r="S18" i="21"/>
  <c r="S35" i="21"/>
  <c r="S17" i="21"/>
  <c r="S28" i="21"/>
  <c r="W7" i="21"/>
  <c r="S7" i="21"/>
  <c r="W20" i="21"/>
  <c r="W18" i="21"/>
  <c r="S25" i="21"/>
  <c r="S34" i="21"/>
  <c r="S73" i="21"/>
  <c r="S64" i="21"/>
  <c r="S70" i="21"/>
  <c r="S185" i="21"/>
  <c r="S287" i="21"/>
  <c r="S229" i="21"/>
  <c r="S392" i="21"/>
  <c r="S174" i="21"/>
  <c r="S217" i="21"/>
  <c r="S346" i="21"/>
  <c r="S564" i="21"/>
  <c r="S322" i="21"/>
  <c r="S375" i="21"/>
  <c r="S578" i="21"/>
  <c r="S474" i="21"/>
  <c r="S409" i="21"/>
  <c r="S576" i="21"/>
  <c r="S132" i="21"/>
  <c r="S459" i="21"/>
  <c r="S273" i="21"/>
  <c r="S248" i="21"/>
  <c r="S530" i="21"/>
  <c r="S263" i="21"/>
  <c r="S434" i="21"/>
  <c r="S421" i="21"/>
  <c r="S363" i="21"/>
  <c r="S264" i="21"/>
  <c r="S277" i="21"/>
  <c r="S573" i="21"/>
  <c r="S162" i="21"/>
  <c r="S505" i="21"/>
  <c r="S276" i="21"/>
  <c r="S555" i="21"/>
  <c r="S243" i="21"/>
  <c r="S252" i="21"/>
  <c r="S567" i="21"/>
  <c r="S575" i="21"/>
  <c r="S108" i="21"/>
  <c r="S584" i="21"/>
  <c r="S256" i="21"/>
  <c r="S499" i="21"/>
  <c r="S570" i="21"/>
  <c r="S569" i="21"/>
  <c r="S487" i="21"/>
  <c r="S81" i="21"/>
  <c r="S524" i="21"/>
  <c r="S238" i="21"/>
  <c r="S400" i="21"/>
  <c r="S599" i="21"/>
  <c r="S565" i="21"/>
  <c r="S143" i="21"/>
  <c r="S580" i="21"/>
  <c r="S572" i="21"/>
  <c r="AA3" i="21" l="1"/>
  <c r="AA16" i="21" s="1"/>
  <c r="Y3" i="21"/>
  <c r="X3" i="21"/>
  <c r="DA3" i="21"/>
  <c r="DA34" i="21" s="1"/>
  <c r="CA3" i="21"/>
  <c r="CA52" i="21" s="1"/>
  <c r="BH3" i="21"/>
  <c r="BH50" i="21" s="1"/>
  <c r="CW3" i="21"/>
  <c r="AE3" i="21"/>
  <c r="CB3" i="21"/>
  <c r="CX3" i="21"/>
  <c r="AY3" i="21"/>
  <c r="BE3" i="21"/>
  <c r="BF3" i="21"/>
  <c r="CL3" i="21"/>
  <c r="AK3" i="21"/>
  <c r="BX3" i="21"/>
  <c r="AA40" i="21"/>
  <c r="AA49" i="21"/>
  <c r="AA46" i="21"/>
  <c r="AA42" i="21"/>
  <c r="AA7" i="21"/>
  <c r="AA39" i="21"/>
  <c r="AA28" i="21"/>
  <c r="AA37" i="21"/>
  <c r="AA10" i="21"/>
  <c r="AA18" i="21"/>
  <c r="AA45" i="21"/>
  <c r="AA25" i="21"/>
  <c r="AA63" i="21"/>
  <c r="AA23" i="21"/>
  <c r="BG3" i="21"/>
  <c r="CH3" i="21"/>
  <c r="CU3" i="21"/>
  <c r="BK3" i="21"/>
  <c r="AV3" i="21"/>
  <c r="BB3" i="21"/>
  <c r="CM3" i="21"/>
  <c r="DD3" i="21"/>
  <c r="AI3" i="21"/>
  <c r="AG3" i="21"/>
  <c r="DA22" i="21"/>
  <c r="DA42" i="21"/>
  <c r="DA8" i="21"/>
  <c r="DA18" i="21"/>
  <c r="DA14" i="21"/>
  <c r="DA40" i="21"/>
  <c r="DA10" i="21"/>
  <c r="DA16" i="21"/>
  <c r="DA26" i="21"/>
  <c r="DA37" i="21"/>
  <c r="DA62" i="21"/>
  <c r="DA5" i="21"/>
  <c r="DA6" i="21"/>
  <c r="DA23" i="21"/>
  <c r="DA44" i="21"/>
  <c r="DA54" i="21"/>
  <c r="DA19" i="21"/>
  <c r="DA59" i="21"/>
  <c r="DA17" i="21"/>
  <c r="DA58" i="21"/>
  <c r="DA55" i="21"/>
  <c r="DA31" i="21"/>
  <c r="CY3" i="21"/>
  <c r="CE3" i="21"/>
  <c r="AJ3" i="21"/>
  <c r="BJ3" i="21"/>
  <c r="BA3" i="21"/>
  <c r="BD3" i="21"/>
  <c r="BV3" i="21"/>
  <c r="AB3" i="21"/>
  <c r="AT3" i="21"/>
  <c r="CF3" i="21"/>
  <c r="BI3" i="21"/>
  <c r="AX3" i="21"/>
  <c r="DH3" i="21"/>
  <c r="CJ3" i="21"/>
  <c r="Z3" i="21"/>
  <c r="CD3" i="21"/>
  <c r="Y30" i="21"/>
  <c r="Y36" i="21"/>
  <c r="Y63" i="21"/>
  <c r="Y7" i="21"/>
  <c r="Y34" i="21"/>
  <c r="Y32" i="21"/>
  <c r="Y42" i="21"/>
  <c r="Y59" i="21"/>
  <c r="Y35" i="21"/>
  <c r="Y24" i="21"/>
  <c r="Y50" i="21"/>
  <c r="Y54" i="21"/>
  <c r="Y10" i="21"/>
  <c r="Y64" i="21"/>
  <c r="Y39" i="21"/>
  <c r="Y28" i="21"/>
  <c r="Y9" i="21"/>
  <c r="Y62" i="21"/>
  <c r="Y11" i="21"/>
  <c r="Y51" i="21"/>
  <c r="Y40" i="21"/>
  <c r="Y17" i="21"/>
  <c r="Y38" i="21"/>
  <c r="Y60" i="21"/>
  <c r="Y12" i="21"/>
  <c r="Y46" i="21"/>
  <c r="Y13" i="21"/>
  <c r="Y15" i="21"/>
  <c r="Y16" i="21"/>
  <c r="Y53" i="21"/>
  <c r="Y55" i="21"/>
  <c r="Y58" i="21"/>
  <c r="Y52" i="21"/>
  <c r="Y20" i="21"/>
  <c r="Y41" i="21"/>
  <c r="Y49" i="21"/>
  <c r="Y27" i="21"/>
  <c r="Y18" i="21"/>
  <c r="Y5" i="21"/>
  <c r="Y21" i="21"/>
  <c r="Y56" i="21"/>
  <c r="Y43" i="21"/>
  <c r="Y44" i="21"/>
  <c r="Y57" i="21"/>
  <c r="Y22" i="21"/>
  <c r="Y6" i="21"/>
  <c r="Y31" i="21"/>
  <c r="Y25" i="21"/>
  <c r="Y47" i="21"/>
  <c r="Y37" i="21"/>
  <c r="Y23" i="21"/>
  <c r="Y19" i="21"/>
  <c r="Y45" i="21"/>
  <c r="Y26" i="21"/>
  <c r="Y29" i="21"/>
  <c r="Y8" i="21"/>
  <c r="Y14" i="21"/>
  <c r="Y61" i="21"/>
  <c r="Y48" i="21"/>
  <c r="Y33" i="21"/>
  <c r="DE3" i="21"/>
  <c r="DC3" i="21"/>
  <c r="CN3" i="21"/>
  <c r="AD3" i="21"/>
  <c r="BQ3" i="21"/>
  <c r="BY3" i="21"/>
  <c r="BC3" i="21"/>
  <c r="DB3" i="21"/>
  <c r="BL3" i="21"/>
  <c r="BN3" i="21"/>
  <c r="DG3" i="21"/>
  <c r="DF3" i="21"/>
  <c r="BO3" i="21"/>
  <c r="CV3" i="21"/>
  <c r="BP3" i="21"/>
  <c r="AO3" i="21"/>
  <c r="CS3" i="21"/>
  <c r="AH3" i="21"/>
  <c r="BM3" i="21"/>
  <c r="BR3" i="21"/>
  <c r="AP3" i="21"/>
  <c r="BU3" i="21"/>
  <c r="CP3" i="21"/>
  <c r="CK3" i="21"/>
  <c r="AC3" i="21"/>
  <c r="AS3" i="21"/>
  <c r="AF3" i="21"/>
  <c r="AU3" i="21"/>
  <c r="AR3" i="21"/>
  <c r="AM3" i="21"/>
  <c r="AQ3" i="21"/>
  <c r="CC3" i="21"/>
  <c r="CI3" i="21"/>
  <c r="AL3" i="21"/>
  <c r="BS3" i="21"/>
  <c r="CQ3" i="21"/>
  <c r="CG3" i="21"/>
  <c r="AW3" i="21"/>
  <c r="BZ3" i="21"/>
  <c r="AZ3" i="21"/>
  <c r="CR3" i="21"/>
  <c r="CT3" i="21"/>
  <c r="CO3" i="21"/>
  <c r="AN3" i="21"/>
  <c r="BT3" i="21"/>
  <c r="BW3" i="21"/>
  <c r="CZ3" i="21"/>
  <c r="AA15" i="21" l="1"/>
  <c r="AA17" i="21"/>
  <c r="AA30" i="21"/>
  <c r="AA14" i="21"/>
  <c r="AA31" i="21"/>
  <c r="AA24" i="21"/>
  <c r="AA35" i="21"/>
  <c r="DA50" i="21"/>
  <c r="DA20" i="21"/>
  <c r="DA39" i="21"/>
  <c r="DA11" i="21"/>
  <c r="DA27" i="21"/>
  <c r="DA41" i="21"/>
  <c r="DA61" i="21"/>
  <c r="DA51" i="21"/>
  <c r="DA49" i="21"/>
  <c r="DA30" i="21"/>
  <c r="DA35" i="21"/>
  <c r="DA45" i="21"/>
  <c r="DA25" i="21"/>
  <c r="DA38" i="21"/>
  <c r="DA64" i="21"/>
  <c r="DA12" i="21"/>
  <c r="DA28" i="21"/>
  <c r="DA53" i="21"/>
  <c r="DA24" i="21"/>
  <c r="DA32" i="21"/>
  <c r="DA43" i="21"/>
  <c r="DA57" i="21"/>
  <c r="DA52" i="21"/>
  <c r="DA56" i="21"/>
  <c r="DA60" i="21"/>
  <c r="DA29" i="21"/>
  <c r="DA63" i="21"/>
  <c r="DA46" i="21"/>
  <c r="DA48" i="21"/>
  <c r="DA47" i="21"/>
  <c r="DA13" i="21"/>
  <c r="DA15" i="21"/>
  <c r="DA33" i="21"/>
  <c r="DA36" i="21"/>
  <c r="DA21" i="21"/>
  <c r="DA7" i="21"/>
  <c r="DA9" i="21"/>
  <c r="AA64" i="21"/>
  <c r="AA47" i="21"/>
  <c r="AA57" i="21"/>
  <c r="AA62" i="21"/>
  <c r="AA58" i="21"/>
  <c r="AA59" i="21"/>
  <c r="AA44" i="21"/>
  <c r="AA27" i="21"/>
  <c r="AA48" i="21"/>
  <c r="AA55" i="21"/>
  <c r="AA50" i="21"/>
  <c r="AA36" i="21"/>
  <c r="AA53" i="21"/>
  <c r="AA29" i="21"/>
  <c r="AA5" i="21"/>
  <c r="AA34" i="21"/>
  <c r="AA8" i="21"/>
  <c r="AA38" i="21"/>
  <c r="AA43" i="21"/>
  <c r="AA12" i="21"/>
  <c r="AA54" i="21"/>
  <c r="AA19" i="21"/>
  <c r="AA52" i="21"/>
  <c r="AA60" i="21"/>
  <c r="AA20" i="21"/>
  <c r="AA13" i="21"/>
  <c r="AA32" i="21"/>
  <c r="AA22" i="21"/>
  <c r="AA51" i="21"/>
  <c r="AA56" i="21"/>
  <c r="AA6" i="21"/>
  <c r="AA41" i="21"/>
  <c r="AA11" i="21"/>
  <c r="AA21" i="21"/>
  <c r="AA26" i="21"/>
  <c r="AA33" i="21"/>
  <c r="AA61" i="21"/>
  <c r="AA9" i="21"/>
  <c r="X16" i="21"/>
  <c r="X63" i="21"/>
  <c r="X43" i="21"/>
  <c r="X60" i="21"/>
  <c r="X48" i="21"/>
  <c r="X53" i="21"/>
  <c r="X15" i="21"/>
  <c r="X47" i="21"/>
  <c r="X57" i="21"/>
  <c r="X30" i="21"/>
  <c r="X56" i="21"/>
  <c r="X37" i="21"/>
  <c r="X42" i="21"/>
  <c r="X54" i="21"/>
  <c r="X51" i="21"/>
  <c r="X41" i="21"/>
  <c r="X49" i="21"/>
  <c r="X7" i="21"/>
  <c r="X13" i="21"/>
  <c r="X5" i="21"/>
  <c r="X27" i="21"/>
  <c r="X39" i="21"/>
  <c r="X8" i="21"/>
  <c r="X44" i="21"/>
  <c r="X28" i="21"/>
  <c r="X61" i="21"/>
  <c r="X36" i="21"/>
  <c r="X58" i="21"/>
  <c r="X18" i="21"/>
  <c r="X24" i="21"/>
  <c r="X11" i="21"/>
  <c r="X40" i="21"/>
  <c r="X26" i="21"/>
  <c r="X52" i="21"/>
  <c r="X33" i="21"/>
  <c r="X35" i="21"/>
  <c r="X17" i="21"/>
  <c r="X21" i="21"/>
  <c r="X9" i="21"/>
  <c r="X38" i="21"/>
  <c r="X6" i="21"/>
  <c r="X34" i="21"/>
  <c r="X64" i="21"/>
  <c r="X23" i="21"/>
  <c r="X46" i="21"/>
  <c r="X12" i="21"/>
  <c r="X25" i="21"/>
  <c r="X62" i="21"/>
  <c r="X10" i="21"/>
  <c r="X45" i="21"/>
  <c r="X55" i="21"/>
  <c r="X19" i="21"/>
  <c r="X32" i="21"/>
  <c r="X22" i="21"/>
  <c r="X50" i="21"/>
  <c r="X59" i="21"/>
  <c r="X29" i="21"/>
  <c r="X31" i="21"/>
  <c r="X14" i="21"/>
  <c r="X20" i="21"/>
  <c r="BH56" i="21"/>
  <c r="BH26" i="21"/>
  <c r="BH5" i="21"/>
  <c r="BH7" i="21"/>
  <c r="BH9" i="21"/>
  <c r="BH40" i="21"/>
  <c r="BH30" i="21"/>
  <c r="BH43" i="21"/>
  <c r="BH48" i="21"/>
  <c r="BH8" i="21"/>
  <c r="BH37" i="21"/>
  <c r="BH51" i="21"/>
  <c r="BH29" i="21"/>
  <c r="CA20" i="21"/>
  <c r="BH27" i="21"/>
  <c r="BH20" i="21"/>
  <c r="CA29" i="21"/>
  <c r="BH53" i="21"/>
  <c r="BH25" i="21"/>
  <c r="CA12" i="21"/>
  <c r="CA7" i="21"/>
  <c r="CA43" i="21"/>
  <c r="CA37" i="21"/>
  <c r="CA45" i="21"/>
  <c r="CA15" i="21"/>
  <c r="CA44" i="21"/>
  <c r="BH35" i="21"/>
  <c r="CA9" i="21"/>
  <c r="CA27" i="21"/>
  <c r="CA46" i="21"/>
  <c r="BH21" i="21"/>
  <c r="BH39" i="21"/>
  <c r="CA54" i="21"/>
  <c r="CA60" i="21"/>
  <c r="CA28" i="21"/>
  <c r="BH11" i="21"/>
  <c r="BH44" i="21"/>
  <c r="CA25" i="21"/>
  <c r="CA31" i="21"/>
  <c r="CA22" i="21"/>
  <c r="BH16" i="21"/>
  <c r="BH33" i="21"/>
  <c r="CA38" i="21"/>
  <c r="CA48" i="21"/>
  <c r="CA21" i="21"/>
  <c r="BH10" i="21"/>
  <c r="BH57" i="21"/>
  <c r="BH61" i="21"/>
  <c r="BH17" i="21"/>
  <c r="BH15" i="21"/>
  <c r="BH32" i="21"/>
  <c r="BH36" i="21"/>
  <c r="BH23" i="21"/>
  <c r="CA30" i="21"/>
  <c r="CA26" i="21"/>
  <c r="CA39" i="21"/>
  <c r="CA40" i="21"/>
  <c r="CA59" i="21"/>
  <c r="CA57" i="21"/>
  <c r="CA10" i="21"/>
  <c r="BH60" i="21"/>
  <c r="BH47" i="21"/>
  <c r="BH54" i="21"/>
  <c r="BH64" i="21"/>
  <c r="BH18" i="21"/>
  <c r="BH52" i="21"/>
  <c r="BH24" i="21"/>
  <c r="CA62" i="21"/>
  <c r="CA14" i="21"/>
  <c r="CA11" i="21"/>
  <c r="CA64" i="21"/>
  <c r="CA23" i="21"/>
  <c r="CA32" i="21"/>
  <c r="CA56" i="21"/>
  <c r="CA6" i="21"/>
  <c r="BH31" i="21"/>
  <c r="BH19" i="21"/>
  <c r="BH38" i="21"/>
  <c r="BH58" i="21"/>
  <c r="BH6" i="21"/>
  <c r="BH22" i="21"/>
  <c r="BH55" i="21"/>
  <c r="CA18" i="21"/>
  <c r="CA36" i="21"/>
  <c r="CA8" i="21"/>
  <c r="CA24" i="21"/>
  <c r="CA51" i="21"/>
  <c r="CA49" i="21"/>
  <c r="CA42" i="21"/>
  <c r="CA5" i="21"/>
  <c r="BH28" i="21"/>
  <c r="BH14" i="21"/>
  <c r="BH34" i="21"/>
  <c r="BH49" i="21"/>
  <c r="BH59" i="21"/>
  <c r="BH12" i="21"/>
  <c r="BH46" i="21"/>
  <c r="CA33" i="21"/>
  <c r="CA17" i="21"/>
  <c r="CA13" i="21"/>
  <c r="CA58" i="21"/>
  <c r="CA47" i="21"/>
  <c r="CA34" i="21"/>
  <c r="CA19" i="21"/>
  <c r="CA50" i="21"/>
  <c r="BH63" i="21"/>
  <c r="BH41" i="21"/>
  <c r="BH13" i="21"/>
  <c r="BH42" i="21"/>
  <c r="BH62" i="21"/>
  <c r="BH45" i="21"/>
  <c r="CA63" i="21"/>
  <c r="CA53" i="21"/>
  <c r="CA41" i="21"/>
  <c r="CA35" i="21"/>
  <c r="CA55" i="21"/>
  <c r="CA61" i="21"/>
  <c r="CA16" i="21"/>
  <c r="CR29" i="21"/>
  <c r="CR43" i="21"/>
  <c r="CR46" i="21"/>
  <c r="CR31" i="21"/>
  <c r="CR48" i="21"/>
  <c r="CR57" i="21"/>
  <c r="CR14" i="21"/>
  <c r="CR47" i="21"/>
  <c r="CR61" i="21"/>
  <c r="CR10" i="21"/>
  <c r="CR54" i="21"/>
  <c r="CR38" i="21"/>
  <c r="CR36" i="21"/>
  <c r="CR30" i="21"/>
  <c r="CR22" i="21"/>
  <c r="CR35" i="21"/>
  <c r="CR19" i="21"/>
  <c r="CR18" i="21"/>
  <c r="CR41" i="21"/>
  <c r="CR64" i="21"/>
  <c r="CR27" i="21"/>
  <c r="CR26" i="21"/>
  <c r="CR17" i="21"/>
  <c r="CR51" i="21"/>
  <c r="CR11" i="21"/>
  <c r="CR32" i="21"/>
  <c r="CR21" i="21"/>
  <c r="CR62" i="21"/>
  <c r="CR12" i="21"/>
  <c r="CR59" i="21"/>
  <c r="CR33" i="21"/>
  <c r="CR52" i="21"/>
  <c r="CR49" i="21"/>
  <c r="CR8" i="21"/>
  <c r="CR63" i="21"/>
  <c r="CR55" i="21"/>
  <c r="CR42" i="21"/>
  <c r="CR25" i="21"/>
  <c r="CR45" i="21"/>
  <c r="CR5" i="21"/>
  <c r="CR50" i="21"/>
  <c r="CR24" i="21"/>
  <c r="CR6" i="21"/>
  <c r="CR34" i="21"/>
  <c r="CR7" i="21"/>
  <c r="CR40" i="21"/>
  <c r="CR15" i="21"/>
  <c r="CR60" i="21"/>
  <c r="CR23" i="21"/>
  <c r="CR58" i="21"/>
  <c r="CR13" i="21"/>
  <c r="CR9" i="21"/>
  <c r="CR56" i="21"/>
  <c r="CR53" i="21"/>
  <c r="CR44" i="21"/>
  <c r="CR37" i="21"/>
  <c r="CR16" i="21"/>
  <c r="CR20" i="21"/>
  <c r="CR39" i="21"/>
  <c r="CR28" i="21"/>
  <c r="CI26" i="21"/>
  <c r="CI30" i="21"/>
  <c r="CI36" i="21"/>
  <c r="CI29" i="21"/>
  <c r="CI62" i="21"/>
  <c r="CI33" i="21"/>
  <c r="CI31" i="21"/>
  <c r="CI53" i="21"/>
  <c r="CI7" i="21"/>
  <c r="CI6" i="21"/>
  <c r="CI5" i="21"/>
  <c r="CI44" i="21"/>
  <c r="CI20" i="21"/>
  <c r="CI59" i="21"/>
  <c r="CI32" i="21"/>
  <c r="CI37" i="21"/>
  <c r="CI25" i="21"/>
  <c r="CI49" i="21"/>
  <c r="CI12" i="21"/>
  <c r="CI39" i="21"/>
  <c r="CI43" i="21"/>
  <c r="CI15" i="21"/>
  <c r="CI10" i="21"/>
  <c r="CI42" i="21"/>
  <c r="CI55" i="21"/>
  <c r="CI16" i="21"/>
  <c r="CI13" i="21"/>
  <c r="CI35" i="21"/>
  <c r="CI58" i="21"/>
  <c r="CI22" i="21"/>
  <c r="CI40" i="21"/>
  <c r="CI54" i="21"/>
  <c r="CI14" i="21"/>
  <c r="CI45" i="21"/>
  <c r="CI8" i="21"/>
  <c r="CI27" i="21"/>
  <c r="CI34" i="21"/>
  <c r="CI60" i="21"/>
  <c r="CI48" i="21"/>
  <c r="CI64" i="21"/>
  <c r="CI17" i="21"/>
  <c r="CI47" i="21"/>
  <c r="CI63" i="21"/>
  <c r="CI56" i="21"/>
  <c r="CI19" i="21"/>
  <c r="CI57" i="21"/>
  <c r="CI61" i="21"/>
  <c r="CI9" i="21"/>
  <c r="CI50" i="21"/>
  <c r="CI38" i="21"/>
  <c r="CI28" i="21"/>
  <c r="CI18" i="21"/>
  <c r="CI41" i="21"/>
  <c r="CI52" i="21"/>
  <c r="CI46" i="21"/>
  <c r="CI23" i="21"/>
  <c r="CI21" i="21"/>
  <c r="CI24" i="21"/>
  <c r="CI11" i="21"/>
  <c r="CI51" i="21"/>
  <c r="AC51" i="21"/>
  <c r="AC5" i="21"/>
  <c r="AC19" i="21"/>
  <c r="AC8" i="21"/>
  <c r="AC22" i="21"/>
  <c r="AC23" i="21"/>
  <c r="AC21" i="21"/>
  <c r="AC10" i="21"/>
  <c r="AC39" i="21"/>
  <c r="AC55" i="21"/>
  <c r="AC63" i="21"/>
  <c r="AC62" i="21"/>
  <c r="AC16" i="21"/>
  <c r="AC18" i="21"/>
  <c r="AC29" i="21"/>
  <c r="AC59" i="21"/>
  <c r="AC42" i="21"/>
  <c r="AC53" i="21"/>
  <c r="AC49" i="21"/>
  <c r="AC60" i="21"/>
  <c r="AC64" i="21"/>
  <c r="AC12" i="21"/>
  <c r="AC11" i="21"/>
  <c r="AC7" i="21"/>
  <c r="AC24" i="21"/>
  <c r="AC37" i="21"/>
  <c r="AC33" i="21"/>
  <c r="AC46" i="21"/>
  <c r="AC43" i="21"/>
  <c r="AC56" i="21"/>
  <c r="AC32" i="21"/>
  <c r="AC13" i="21"/>
  <c r="AC28" i="21"/>
  <c r="AC20" i="21"/>
  <c r="AC41" i="21"/>
  <c r="AC35" i="21"/>
  <c r="AC50" i="21"/>
  <c r="AC31" i="21"/>
  <c r="AC14" i="21"/>
  <c r="AC9" i="21"/>
  <c r="AC30" i="21"/>
  <c r="AC52" i="21"/>
  <c r="AC38" i="21"/>
  <c r="AC36" i="21"/>
  <c r="AC17" i="21"/>
  <c r="AC44" i="21"/>
  <c r="AC61" i="21"/>
  <c r="AC6" i="21"/>
  <c r="AC34" i="21"/>
  <c r="AC40" i="21"/>
  <c r="AC48" i="21"/>
  <c r="AC26" i="21"/>
  <c r="AC57" i="21"/>
  <c r="AC47" i="21"/>
  <c r="AC58" i="21"/>
  <c r="AC27" i="21"/>
  <c r="AC45" i="21"/>
  <c r="AC54" i="21"/>
  <c r="AC15" i="21"/>
  <c r="AC25" i="21"/>
  <c r="CS38" i="21"/>
  <c r="CS36" i="21"/>
  <c r="CS32" i="21"/>
  <c r="CS56" i="21"/>
  <c r="CS30" i="21"/>
  <c r="CS50" i="21"/>
  <c r="CS57" i="21"/>
  <c r="CS13" i="21"/>
  <c r="CS60" i="21"/>
  <c r="CS46" i="21"/>
  <c r="CS42" i="21"/>
  <c r="CS37" i="21"/>
  <c r="CS24" i="21"/>
  <c r="CS22" i="21"/>
  <c r="CS16" i="21"/>
  <c r="CS21" i="21"/>
  <c r="CS17" i="21"/>
  <c r="CS9" i="21"/>
  <c r="CS29" i="21"/>
  <c r="CS33" i="21"/>
  <c r="CS54" i="21"/>
  <c r="CS43" i="21"/>
  <c r="CS12" i="21"/>
  <c r="CS10" i="21"/>
  <c r="CS15" i="21"/>
  <c r="CS8" i="21"/>
  <c r="CS7" i="21"/>
  <c r="CS19" i="21"/>
  <c r="CS49" i="21"/>
  <c r="CS48" i="21"/>
  <c r="CS63" i="21"/>
  <c r="CS61" i="21"/>
  <c r="CS64" i="21"/>
  <c r="CS59" i="21"/>
  <c r="CS62" i="21"/>
  <c r="CS5" i="21"/>
  <c r="CS11" i="21"/>
  <c r="CS45" i="21"/>
  <c r="CS47" i="21"/>
  <c r="CS39" i="21"/>
  <c r="CS53" i="21"/>
  <c r="CS52" i="21"/>
  <c r="CS55" i="21"/>
  <c r="CS20" i="21"/>
  <c r="CS41" i="21"/>
  <c r="CS14" i="21"/>
  <c r="CS23" i="21"/>
  <c r="CS44" i="21"/>
  <c r="CS51" i="21"/>
  <c r="CS18" i="21"/>
  <c r="CS26" i="21"/>
  <c r="CS40" i="21"/>
  <c r="CS25" i="21"/>
  <c r="CS34" i="21"/>
  <c r="CS6" i="21"/>
  <c r="CS35" i="21"/>
  <c r="CS58" i="21"/>
  <c r="CS27" i="21"/>
  <c r="CS28" i="21"/>
  <c r="CS31" i="21"/>
  <c r="BL18" i="21"/>
  <c r="BL55" i="21"/>
  <c r="BL26" i="21"/>
  <c r="BL47" i="21"/>
  <c r="BL22" i="21"/>
  <c r="BL7" i="21"/>
  <c r="BL39" i="21"/>
  <c r="BL41" i="21"/>
  <c r="BL62" i="21"/>
  <c r="BL6" i="21"/>
  <c r="BL38" i="21"/>
  <c r="BL25" i="21"/>
  <c r="BL43" i="21"/>
  <c r="BL20" i="21"/>
  <c r="BL50" i="21"/>
  <c r="BL8" i="21"/>
  <c r="BL48" i="21"/>
  <c r="BL51" i="21"/>
  <c r="BL11" i="21"/>
  <c r="BL32" i="21"/>
  <c r="BL19" i="21"/>
  <c r="BL45" i="21"/>
  <c r="BL35" i="21"/>
  <c r="BL17" i="21"/>
  <c r="BL21" i="21"/>
  <c r="BL58" i="21"/>
  <c r="BL28" i="21"/>
  <c r="BL56" i="21"/>
  <c r="BL34" i="21"/>
  <c r="BL36" i="21"/>
  <c r="BL16" i="21"/>
  <c r="BL46" i="21"/>
  <c r="BL24" i="21"/>
  <c r="BL15" i="21"/>
  <c r="BL5" i="21"/>
  <c r="BL57" i="21"/>
  <c r="BL52" i="21"/>
  <c r="BL44" i="21"/>
  <c r="BL49" i="21"/>
  <c r="BL10" i="21"/>
  <c r="BL54" i="21"/>
  <c r="BL53" i="21"/>
  <c r="BL27" i="21"/>
  <c r="BL42" i="21"/>
  <c r="BL30" i="21"/>
  <c r="BL12" i="21"/>
  <c r="BL64" i="21"/>
  <c r="BL37" i="21"/>
  <c r="BL63" i="21"/>
  <c r="BL13" i="21"/>
  <c r="BL33" i="21"/>
  <c r="BL23" i="21"/>
  <c r="BL40" i="21"/>
  <c r="BL61" i="21"/>
  <c r="BL59" i="21"/>
  <c r="BL60" i="21"/>
  <c r="BL9" i="21"/>
  <c r="BL31" i="21"/>
  <c r="BL29" i="21"/>
  <c r="BL14" i="21"/>
  <c r="DE51" i="21"/>
  <c r="DE16" i="21"/>
  <c r="DE13" i="21"/>
  <c r="DE15" i="21"/>
  <c r="DE61" i="21"/>
  <c r="DE49" i="21"/>
  <c r="DE35" i="21"/>
  <c r="DE36" i="21"/>
  <c r="DE20" i="21"/>
  <c r="DE53" i="21"/>
  <c r="DE44" i="21"/>
  <c r="DE37" i="21"/>
  <c r="DE17" i="21"/>
  <c r="DE26" i="21"/>
  <c r="DE19" i="21"/>
  <c r="DE11" i="21"/>
  <c r="DE8" i="21"/>
  <c r="DE21" i="21"/>
  <c r="DE58" i="21"/>
  <c r="DE27" i="21"/>
  <c r="DE64" i="21"/>
  <c r="DE59" i="21"/>
  <c r="DE14" i="21"/>
  <c r="DE42" i="21"/>
  <c r="DE22" i="21"/>
  <c r="DE55" i="21"/>
  <c r="DE54" i="21"/>
  <c r="DE32" i="21"/>
  <c r="DE7" i="21"/>
  <c r="DE41" i="21"/>
  <c r="DE18" i="21"/>
  <c r="DE39" i="21"/>
  <c r="DE57" i="21"/>
  <c r="DE25" i="21"/>
  <c r="DE52" i="21"/>
  <c r="DE9" i="21"/>
  <c r="DE60" i="21"/>
  <c r="DE38" i="21"/>
  <c r="DE50" i="21"/>
  <c r="DE30" i="21"/>
  <c r="DE46" i="21"/>
  <c r="DE5" i="21"/>
  <c r="DE43" i="21"/>
  <c r="DE33" i="21"/>
  <c r="DE31" i="21"/>
  <c r="DE62" i="21"/>
  <c r="DE45" i="21"/>
  <c r="DE63" i="21"/>
  <c r="DE24" i="21"/>
  <c r="DE48" i="21"/>
  <c r="DE34" i="21"/>
  <c r="DE56" i="21"/>
  <c r="DE29" i="21"/>
  <c r="DE47" i="21"/>
  <c r="DE23" i="21"/>
  <c r="DE6" i="21"/>
  <c r="DE10" i="21"/>
  <c r="DE40" i="21"/>
  <c r="DE12" i="21"/>
  <c r="DE28" i="21"/>
  <c r="AZ53" i="21"/>
  <c r="AZ14" i="21"/>
  <c r="AZ30" i="21"/>
  <c r="AZ18" i="21"/>
  <c r="AZ10" i="21"/>
  <c r="AZ8" i="21"/>
  <c r="AZ11" i="21"/>
  <c r="AZ9" i="21"/>
  <c r="AZ42" i="21"/>
  <c r="AZ63" i="21"/>
  <c r="AZ60" i="21"/>
  <c r="AZ62" i="21"/>
  <c r="AZ58" i="21"/>
  <c r="AZ64" i="21"/>
  <c r="AZ6" i="21"/>
  <c r="AZ46" i="21"/>
  <c r="AZ41" i="21"/>
  <c r="AZ57" i="21"/>
  <c r="AZ51" i="21"/>
  <c r="AZ50" i="21"/>
  <c r="AZ52" i="21"/>
  <c r="AZ54" i="21"/>
  <c r="AZ34" i="21"/>
  <c r="AZ7" i="21"/>
  <c r="AZ19" i="21"/>
  <c r="AZ48" i="21"/>
  <c r="AZ44" i="21"/>
  <c r="AZ40" i="21"/>
  <c r="AZ35" i="21"/>
  <c r="AZ45" i="21"/>
  <c r="AZ29" i="21"/>
  <c r="AZ20" i="21"/>
  <c r="AZ33" i="21"/>
  <c r="AZ27" i="21"/>
  <c r="AZ23" i="21"/>
  <c r="AZ36" i="21"/>
  <c r="AZ49" i="21"/>
  <c r="AZ61" i="21"/>
  <c r="AZ21" i="21"/>
  <c r="AZ28" i="21"/>
  <c r="AZ24" i="21"/>
  <c r="AZ16" i="21"/>
  <c r="AZ12" i="21"/>
  <c r="AZ32" i="21"/>
  <c r="AZ22" i="21"/>
  <c r="AZ31" i="21"/>
  <c r="AZ39" i="21"/>
  <c r="AZ5" i="21"/>
  <c r="AZ13" i="21"/>
  <c r="AZ38" i="21"/>
  <c r="AZ55" i="21"/>
  <c r="AZ25" i="21"/>
  <c r="AZ26" i="21"/>
  <c r="AZ47" i="21"/>
  <c r="AZ37" i="21"/>
  <c r="AZ17" i="21"/>
  <c r="AZ59" i="21"/>
  <c r="AZ43" i="21"/>
  <c r="AZ56" i="21"/>
  <c r="AZ15" i="21"/>
  <c r="CC16" i="21"/>
  <c r="CC21" i="21"/>
  <c r="CC17" i="21"/>
  <c r="CC9" i="21"/>
  <c r="CC34" i="21"/>
  <c r="CC33" i="21"/>
  <c r="CC25" i="21"/>
  <c r="CC58" i="21"/>
  <c r="CC14" i="21"/>
  <c r="CC18" i="21"/>
  <c r="CC29" i="21"/>
  <c r="CC27" i="21"/>
  <c r="CC23" i="21"/>
  <c r="CC26" i="21"/>
  <c r="CC57" i="21"/>
  <c r="CC60" i="21"/>
  <c r="CC5" i="21"/>
  <c r="CC10" i="21"/>
  <c r="CC15" i="21"/>
  <c r="CC12" i="21"/>
  <c r="CC11" i="21"/>
  <c r="CC19" i="21"/>
  <c r="CC22" i="21"/>
  <c r="CC50" i="21"/>
  <c r="CC56" i="21"/>
  <c r="CC47" i="21"/>
  <c r="CC43" i="21"/>
  <c r="CC39" i="21"/>
  <c r="CC55" i="21"/>
  <c r="CC49" i="21"/>
  <c r="CC6" i="21"/>
  <c r="CC30" i="21"/>
  <c r="CC44" i="21"/>
  <c r="CC40" i="21"/>
  <c r="CC35" i="21"/>
  <c r="CC31" i="21"/>
  <c r="CC53" i="21"/>
  <c r="CC8" i="21"/>
  <c r="CC38" i="21"/>
  <c r="CC41" i="21"/>
  <c r="CC36" i="21"/>
  <c r="CC32" i="21"/>
  <c r="CC52" i="21"/>
  <c r="CC51" i="21"/>
  <c r="CC45" i="21"/>
  <c r="CC20" i="21"/>
  <c r="CC28" i="21"/>
  <c r="CC61" i="21"/>
  <c r="CC7" i="21"/>
  <c r="CC46" i="21"/>
  <c r="CC24" i="21"/>
  <c r="CC42" i="21"/>
  <c r="CC48" i="21"/>
  <c r="CC59" i="21"/>
  <c r="CC13" i="21"/>
  <c r="CC37" i="21"/>
  <c r="CC64" i="21"/>
  <c r="CC62" i="21"/>
  <c r="CC54" i="21"/>
  <c r="CC63" i="21"/>
  <c r="CK54" i="21"/>
  <c r="CK34" i="21"/>
  <c r="CK49" i="21"/>
  <c r="CK48" i="21"/>
  <c r="CK52" i="21"/>
  <c r="CK33" i="21"/>
  <c r="CK20" i="21"/>
  <c r="CK12" i="21"/>
  <c r="CK6" i="21"/>
  <c r="CK46" i="21"/>
  <c r="CK8" i="21"/>
  <c r="CK26" i="21"/>
  <c r="CK17" i="21"/>
  <c r="CK43" i="21"/>
  <c r="CK57" i="21"/>
  <c r="CK56" i="21"/>
  <c r="CK50" i="21"/>
  <c r="CK61" i="21"/>
  <c r="CK39" i="21"/>
  <c r="CK64" i="21"/>
  <c r="CK55" i="21"/>
  <c r="CK18" i="21"/>
  <c r="CK41" i="21"/>
  <c r="CK9" i="21"/>
  <c r="CK27" i="21"/>
  <c r="CK45" i="21"/>
  <c r="CK63" i="21"/>
  <c r="CK31" i="21"/>
  <c r="CK15" i="21"/>
  <c r="CK29" i="21"/>
  <c r="CK53" i="21"/>
  <c r="CK44" i="21"/>
  <c r="CK51" i="21"/>
  <c r="CK40" i="21"/>
  <c r="CK10" i="21"/>
  <c r="CK16" i="21"/>
  <c r="CK60" i="21"/>
  <c r="CK28" i="21"/>
  <c r="CK5" i="21"/>
  <c r="CK25" i="21"/>
  <c r="CK30" i="21"/>
  <c r="CK36" i="21"/>
  <c r="CK35" i="21"/>
  <c r="CK13" i="21"/>
  <c r="CK37" i="21"/>
  <c r="CK42" i="21"/>
  <c r="CK7" i="21"/>
  <c r="CK21" i="21"/>
  <c r="CK14" i="21"/>
  <c r="CK19" i="21"/>
  <c r="CK32" i="21"/>
  <c r="CK58" i="21"/>
  <c r="CK24" i="21"/>
  <c r="CK22" i="21"/>
  <c r="CK11" i="21"/>
  <c r="CK38" i="21"/>
  <c r="CK47" i="21"/>
  <c r="CK62" i="21"/>
  <c r="CK23" i="21"/>
  <c r="CK59" i="21"/>
  <c r="AO61" i="21"/>
  <c r="AO23" i="21"/>
  <c r="AO51" i="21"/>
  <c r="AO55" i="21"/>
  <c r="AO38" i="21"/>
  <c r="AO49" i="21"/>
  <c r="AO58" i="21"/>
  <c r="AO46" i="21"/>
  <c r="AO33" i="21"/>
  <c r="AO10" i="21"/>
  <c r="AO17" i="21"/>
  <c r="AO6" i="21"/>
  <c r="AO45" i="21"/>
  <c r="AO59" i="21"/>
  <c r="AO44" i="21"/>
  <c r="AO56" i="21"/>
  <c r="AO63" i="21"/>
  <c r="AO40" i="21"/>
  <c r="AO5" i="21"/>
  <c r="AO29" i="21"/>
  <c r="AO64" i="21"/>
  <c r="AO35" i="21"/>
  <c r="AO42" i="21"/>
  <c r="AO34" i="21"/>
  <c r="AO57" i="21"/>
  <c r="AO48" i="21"/>
  <c r="AO25" i="21"/>
  <c r="AO12" i="21"/>
  <c r="AO14" i="21"/>
  <c r="AO52" i="21"/>
  <c r="AO47" i="21"/>
  <c r="AO20" i="21"/>
  <c r="AO9" i="21"/>
  <c r="AO21" i="21"/>
  <c r="AO43" i="21"/>
  <c r="AO39" i="21"/>
  <c r="AO27" i="21"/>
  <c r="AO30" i="21"/>
  <c r="AO26" i="21"/>
  <c r="AO16" i="21"/>
  <c r="AO62" i="21"/>
  <c r="AO7" i="21"/>
  <c r="AO60" i="21"/>
  <c r="AO41" i="21"/>
  <c r="AO54" i="21"/>
  <c r="AO36" i="21"/>
  <c r="AO37" i="21"/>
  <c r="AO32" i="21"/>
  <c r="AO50" i="21"/>
  <c r="AO24" i="21"/>
  <c r="AO11" i="21"/>
  <c r="AO22" i="21"/>
  <c r="AO15" i="21"/>
  <c r="AO8" i="21"/>
  <c r="AO31" i="21"/>
  <c r="AO13" i="21"/>
  <c r="AO28" i="21"/>
  <c r="AO19" i="21"/>
  <c r="AO18" i="21"/>
  <c r="AO53" i="21"/>
  <c r="DB25" i="21"/>
  <c r="DB37" i="21"/>
  <c r="DB33" i="21"/>
  <c r="DB26" i="21"/>
  <c r="DB20" i="21"/>
  <c r="DB11" i="21"/>
  <c r="DB36" i="21"/>
  <c r="DB30" i="21"/>
  <c r="DB35" i="21"/>
  <c r="DB31" i="21"/>
  <c r="DB23" i="21"/>
  <c r="DB5" i="21"/>
  <c r="DB62" i="21"/>
  <c r="DB38" i="21"/>
  <c r="DB28" i="21"/>
  <c r="DB14" i="21"/>
  <c r="DB24" i="21"/>
  <c r="DB8" i="21"/>
  <c r="DB56" i="21"/>
  <c r="DB51" i="21"/>
  <c r="DB27" i="21"/>
  <c r="DB55" i="21"/>
  <c r="DB7" i="21"/>
  <c r="DB6" i="21"/>
  <c r="DB59" i="21"/>
  <c r="DB61" i="21"/>
  <c r="DB43" i="21"/>
  <c r="DB42" i="21"/>
  <c r="DB63" i="21"/>
  <c r="DB40" i="21"/>
  <c r="DB57" i="21"/>
  <c r="DB64" i="21"/>
  <c r="DB54" i="21"/>
  <c r="DB46" i="21"/>
  <c r="DB21" i="21"/>
  <c r="DB17" i="21"/>
  <c r="DB12" i="21"/>
  <c r="DB53" i="21"/>
  <c r="DB44" i="21"/>
  <c r="DB48" i="21"/>
  <c r="DB47" i="21"/>
  <c r="DB50" i="21"/>
  <c r="DB18" i="21"/>
  <c r="DB10" i="21"/>
  <c r="DB52" i="21"/>
  <c r="DB19" i="21"/>
  <c r="DB41" i="21"/>
  <c r="DB32" i="21"/>
  <c r="DB13" i="21"/>
  <c r="DB9" i="21"/>
  <c r="DB34" i="21"/>
  <c r="DB29" i="21"/>
  <c r="DB58" i="21"/>
  <c r="DB60" i="21"/>
  <c r="DB39" i="21"/>
  <c r="DB22" i="21"/>
  <c r="DB15" i="21"/>
  <c r="DB45" i="21"/>
  <c r="DB49" i="21"/>
  <c r="DB16" i="21"/>
  <c r="AX47" i="21"/>
  <c r="AX51" i="21"/>
  <c r="AX50" i="21"/>
  <c r="AX23" i="21"/>
  <c r="AX60" i="21"/>
  <c r="AX59" i="21"/>
  <c r="AX61" i="21"/>
  <c r="AX58" i="21"/>
  <c r="AX57" i="21"/>
  <c r="AX44" i="21"/>
  <c r="AX38" i="21"/>
  <c r="AX46" i="21"/>
  <c r="AX29" i="21"/>
  <c r="AX13" i="21"/>
  <c r="AX14" i="21"/>
  <c r="AX10" i="21"/>
  <c r="AX52" i="21"/>
  <c r="AX39" i="21"/>
  <c r="AX41" i="21"/>
  <c r="AX17" i="21"/>
  <c r="AX35" i="21"/>
  <c r="AX16" i="21"/>
  <c r="AX64" i="21"/>
  <c r="AX15" i="21"/>
  <c r="AX54" i="21"/>
  <c r="AX43" i="21"/>
  <c r="AX45" i="21"/>
  <c r="AX20" i="21"/>
  <c r="AX8" i="21"/>
  <c r="AX19" i="21"/>
  <c r="AX55" i="21"/>
  <c r="AX25" i="21"/>
  <c r="AX32" i="21"/>
  <c r="AX48" i="21"/>
  <c r="AX9" i="21"/>
  <c r="AX28" i="21"/>
  <c r="AX36" i="21"/>
  <c r="AX49" i="21"/>
  <c r="AX63" i="21"/>
  <c r="AX11" i="21"/>
  <c r="AX24" i="21"/>
  <c r="AX22" i="21"/>
  <c r="AX62" i="21"/>
  <c r="AX42" i="21"/>
  <c r="AX53" i="21"/>
  <c r="AX21" i="21"/>
  <c r="AX12" i="21"/>
  <c r="AX7" i="21"/>
  <c r="AX27" i="21"/>
  <c r="AX26" i="21"/>
  <c r="AX33" i="21"/>
  <c r="AX31" i="21"/>
  <c r="AX56" i="21"/>
  <c r="AX18" i="21"/>
  <c r="AX6" i="21"/>
  <c r="AX30" i="21"/>
  <c r="AX34" i="21"/>
  <c r="AX37" i="21"/>
  <c r="AX5" i="21"/>
  <c r="AX40" i="21"/>
  <c r="BJ54" i="21"/>
  <c r="BJ6" i="21"/>
  <c r="BJ12" i="21"/>
  <c r="BJ9" i="21"/>
  <c r="BJ20" i="21"/>
  <c r="BJ7" i="21"/>
  <c r="BJ46" i="21"/>
  <c r="BJ53" i="21"/>
  <c r="BJ40" i="21"/>
  <c r="BJ56" i="21"/>
  <c r="BJ55" i="21"/>
  <c r="BJ62" i="21"/>
  <c r="BJ8" i="21"/>
  <c r="BJ19" i="21"/>
  <c r="BJ30" i="21"/>
  <c r="BJ13" i="21"/>
  <c r="BJ33" i="21"/>
  <c r="BJ52" i="21"/>
  <c r="BJ50" i="21"/>
  <c r="BJ51" i="21"/>
  <c r="BJ63" i="21"/>
  <c r="BJ5" i="21"/>
  <c r="BJ16" i="21"/>
  <c r="BJ41" i="21"/>
  <c r="BJ14" i="21"/>
  <c r="BJ25" i="21"/>
  <c r="BJ21" i="21"/>
  <c r="BJ37" i="21"/>
  <c r="BJ44" i="21"/>
  <c r="BJ61" i="21"/>
  <c r="BJ22" i="21"/>
  <c r="BJ38" i="21"/>
  <c r="BJ18" i="21"/>
  <c r="BJ10" i="21"/>
  <c r="BJ43" i="21"/>
  <c r="BJ29" i="21"/>
  <c r="BJ45" i="21"/>
  <c r="BJ42" i="21"/>
  <c r="BJ28" i="21"/>
  <c r="BJ31" i="21"/>
  <c r="BJ15" i="21"/>
  <c r="BJ60" i="21"/>
  <c r="BJ39" i="21"/>
  <c r="BJ35" i="21"/>
  <c r="BJ59" i="21"/>
  <c r="BJ47" i="21"/>
  <c r="BJ64" i="21"/>
  <c r="BJ17" i="21"/>
  <c r="BJ49" i="21"/>
  <c r="BJ36" i="21"/>
  <c r="BJ58" i="21"/>
  <c r="BJ24" i="21"/>
  <c r="BJ26" i="21"/>
  <c r="BJ32" i="21"/>
  <c r="BJ34" i="21"/>
  <c r="BJ23" i="21"/>
  <c r="BJ27" i="21"/>
  <c r="BJ48" i="21"/>
  <c r="BJ57" i="21"/>
  <c r="BJ11" i="21"/>
  <c r="AG16" i="21"/>
  <c r="AG13" i="21"/>
  <c r="AG22" i="21"/>
  <c r="AG15" i="21"/>
  <c r="AG59" i="21"/>
  <c r="AG49" i="21"/>
  <c r="AG26" i="21"/>
  <c r="AG58" i="21"/>
  <c r="AG14" i="21"/>
  <c r="AG34" i="21"/>
  <c r="AG10" i="21"/>
  <c r="AG64" i="21"/>
  <c r="AG52" i="21"/>
  <c r="AG41" i="21"/>
  <c r="AG62" i="21"/>
  <c r="AG47" i="21"/>
  <c r="AG11" i="21"/>
  <c r="AG5" i="21"/>
  <c r="AG63" i="21"/>
  <c r="AG53" i="21"/>
  <c r="AG45" i="21"/>
  <c r="AG42" i="21"/>
  <c r="AG6" i="21"/>
  <c r="AG31" i="21"/>
  <c r="AG43" i="21"/>
  <c r="AG51" i="21"/>
  <c r="AG50" i="21"/>
  <c r="AG24" i="21"/>
  <c r="AG38" i="21"/>
  <c r="AG19" i="21"/>
  <c r="AG44" i="21"/>
  <c r="AG30" i="21"/>
  <c r="AG40" i="21"/>
  <c r="AG56" i="21"/>
  <c r="AG28" i="21"/>
  <c r="AG17" i="21"/>
  <c r="AG23" i="21"/>
  <c r="AG8" i="21"/>
  <c r="AG37" i="21"/>
  <c r="AG36" i="21"/>
  <c r="AG60" i="21"/>
  <c r="AG21" i="21"/>
  <c r="AG27" i="21"/>
  <c r="AG12" i="21"/>
  <c r="AG32" i="21"/>
  <c r="AG46" i="21"/>
  <c r="AG55" i="21"/>
  <c r="AG57" i="21"/>
  <c r="AG29" i="21"/>
  <c r="AG25" i="21"/>
  <c r="AG33" i="21"/>
  <c r="AG39" i="21"/>
  <c r="AG54" i="21"/>
  <c r="AG18" i="21"/>
  <c r="AG48" i="21"/>
  <c r="AG35" i="21"/>
  <c r="AG9" i="21"/>
  <c r="AG7" i="21"/>
  <c r="AG61" i="21"/>
  <c r="AG20" i="21"/>
  <c r="CH39" i="21"/>
  <c r="CH28" i="21"/>
  <c r="CH54" i="21"/>
  <c r="CH64" i="21"/>
  <c r="CH40" i="21"/>
  <c r="CH48" i="21"/>
  <c r="CH42" i="21"/>
  <c r="CH38" i="21"/>
  <c r="CH60" i="21"/>
  <c r="CH51" i="21"/>
  <c r="CH44" i="21"/>
  <c r="CH22" i="21"/>
  <c r="CH43" i="21"/>
  <c r="CH35" i="21"/>
  <c r="CH34" i="21"/>
  <c r="CH32" i="21"/>
  <c r="CH25" i="21"/>
  <c r="CH11" i="21"/>
  <c r="CH47" i="21"/>
  <c r="CH33" i="21"/>
  <c r="CH50" i="21"/>
  <c r="CH55" i="21"/>
  <c r="CH49" i="21"/>
  <c r="CH52" i="21"/>
  <c r="CH27" i="21"/>
  <c r="CH53" i="21"/>
  <c r="CH31" i="21"/>
  <c r="CH37" i="21"/>
  <c r="CH6" i="21"/>
  <c r="CH14" i="21"/>
  <c r="CH8" i="21"/>
  <c r="CH30" i="21"/>
  <c r="CH18" i="21"/>
  <c r="CH9" i="21"/>
  <c r="CH46" i="21"/>
  <c r="CH61" i="21"/>
  <c r="CH59" i="21"/>
  <c r="CH13" i="21"/>
  <c r="CH26" i="21"/>
  <c r="CH57" i="21"/>
  <c r="CH63" i="21"/>
  <c r="CH19" i="21"/>
  <c r="CH10" i="21"/>
  <c r="CH29" i="21"/>
  <c r="CH56" i="21"/>
  <c r="CH62" i="21"/>
  <c r="CH20" i="21"/>
  <c r="CH7" i="21"/>
  <c r="CH5" i="21"/>
  <c r="CH36" i="21"/>
  <c r="CH15" i="21"/>
  <c r="CH24" i="21"/>
  <c r="CH21" i="21"/>
  <c r="CH58" i="21"/>
  <c r="CH45" i="21"/>
  <c r="CH17" i="21"/>
  <c r="CH41" i="21"/>
  <c r="CH12" i="21"/>
  <c r="CH23" i="21"/>
  <c r="CH16" i="21"/>
  <c r="CL47" i="21"/>
  <c r="CL10" i="21"/>
  <c r="CL30" i="21"/>
  <c r="CL6" i="21"/>
  <c r="CL54" i="21"/>
  <c r="CL7" i="21"/>
  <c r="CL12" i="21"/>
  <c r="CL32" i="21"/>
  <c r="CL37" i="21"/>
  <c r="CL60" i="21"/>
  <c r="CL19" i="21"/>
  <c r="CL14" i="21"/>
  <c r="CL18" i="21"/>
  <c r="CL20" i="21"/>
  <c r="CL23" i="21"/>
  <c r="CL24" i="21"/>
  <c r="CL31" i="21"/>
  <c r="CL5" i="21"/>
  <c r="CL52" i="21"/>
  <c r="CL42" i="21"/>
  <c r="CL34" i="21"/>
  <c r="CL33" i="21"/>
  <c r="CL46" i="21"/>
  <c r="CL8" i="21"/>
  <c r="CL9" i="21"/>
  <c r="CL11" i="21"/>
  <c r="CL13" i="21"/>
  <c r="CL61" i="21"/>
  <c r="CL26" i="21"/>
  <c r="CL53" i="21"/>
  <c r="CL59" i="21"/>
  <c r="CL64" i="21"/>
  <c r="CL45" i="21"/>
  <c r="CL36" i="21"/>
  <c r="CL55" i="21"/>
  <c r="CL48" i="21"/>
  <c r="CL21" i="21"/>
  <c r="CL50" i="21"/>
  <c r="CL28" i="21"/>
  <c r="CL41" i="21"/>
  <c r="CL58" i="21"/>
  <c r="CL57" i="21"/>
  <c r="CL29" i="21"/>
  <c r="CL16" i="21"/>
  <c r="CL62" i="21"/>
  <c r="CL15" i="21"/>
  <c r="CL38" i="21"/>
  <c r="CL56" i="21"/>
  <c r="CL39" i="21"/>
  <c r="CL40" i="21"/>
  <c r="CL27" i="21"/>
  <c r="CL22" i="21"/>
  <c r="CL25" i="21"/>
  <c r="CL35" i="21"/>
  <c r="CL44" i="21"/>
  <c r="CL49" i="21"/>
  <c r="CL17" i="21"/>
  <c r="CL43" i="21"/>
  <c r="CL51" i="21"/>
  <c r="CL63" i="21"/>
  <c r="CZ8" i="21"/>
  <c r="CZ23" i="21"/>
  <c r="CZ19" i="21"/>
  <c r="CZ45" i="21"/>
  <c r="CZ28" i="21"/>
  <c r="CZ32" i="21"/>
  <c r="CZ6" i="21"/>
  <c r="CZ22" i="21"/>
  <c r="CZ16" i="21"/>
  <c r="CZ12" i="21"/>
  <c r="CZ33" i="21"/>
  <c r="CZ30" i="21"/>
  <c r="CZ24" i="21"/>
  <c r="CZ52" i="21"/>
  <c r="CZ57" i="21"/>
  <c r="CZ21" i="21"/>
  <c r="CZ26" i="21"/>
  <c r="CZ18" i="21"/>
  <c r="CZ14" i="21"/>
  <c r="CZ10" i="21"/>
  <c r="CZ29" i="21"/>
  <c r="CZ27" i="21"/>
  <c r="CZ38" i="21"/>
  <c r="CZ60" i="21"/>
  <c r="CZ56" i="21"/>
  <c r="CZ63" i="21"/>
  <c r="CZ54" i="21"/>
  <c r="CZ64" i="21"/>
  <c r="CZ9" i="21"/>
  <c r="CZ61" i="21"/>
  <c r="CZ34" i="21"/>
  <c r="CZ58" i="21"/>
  <c r="CZ50" i="21"/>
  <c r="CZ51" i="21"/>
  <c r="CZ49" i="21"/>
  <c r="CZ53" i="21"/>
  <c r="CZ62" i="21"/>
  <c r="CZ37" i="21"/>
  <c r="CZ36" i="21"/>
  <c r="CZ47" i="21"/>
  <c r="CZ43" i="21"/>
  <c r="CZ39" i="21"/>
  <c r="CZ59" i="21"/>
  <c r="CZ46" i="21"/>
  <c r="CZ25" i="21"/>
  <c r="CZ41" i="21"/>
  <c r="CZ40" i="21"/>
  <c r="CZ7" i="21"/>
  <c r="CZ11" i="21"/>
  <c r="CZ35" i="21"/>
  <c r="CZ48" i="21"/>
  <c r="CZ17" i="21"/>
  <c r="CZ5" i="21"/>
  <c r="CZ31" i="21"/>
  <c r="CZ42" i="21"/>
  <c r="CZ15" i="21"/>
  <c r="CZ20" i="21"/>
  <c r="CZ44" i="21"/>
  <c r="CZ55" i="21"/>
  <c r="CZ13" i="21"/>
  <c r="BZ48" i="21"/>
  <c r="BZ17" i="21"/>
  <c r="BZ43" i="21"/>
  <c r="BZ52" i="21"/>
  <c r="BZ62" i="21"/>
  <c r="BZ18" i="21"/>
  <c r="BZ57" i="21"/>
  <c r="BZ56" i="21"/>
  <c r="BZ15" i="21"/>
  <c r="BZ46" i="21"/>
  <c r="BZ33" i="21"/>
  <c r="BZ36" i="21"/>
  <c r="BZ47" i="21"/>
  <c r="BZ64" i="21"/>
  <c r="BZ35" i="21"/>
  <c r="BZ50" i="21"/>
  <c r="BZ54" i="21"/>
  <c r="BZ41" i="21"/>
  <c r="BZ31" i="21"/>
  <c r="BZ58" i="21"/>
  <c r="BZ7" i="21"/>
  <c r="BZ22" i="21"/>
  <c r="BZ19" i="21"/>
  <c r="BZ20" i="21"/>
  <c r="BZ14" i="21"/>
  <c r="BZ26" i="21"/>
  <c r="BZ12" i="21"/>
  <c r="BZ6" i="21"/>
  <c r="BZ63" i="21"/>
  <c r="BZ27" i="21"/>
  <c r="BZ8" i="21"/>
  <c r="BZ24" i="21"/>
  <c r="BZ28" i="21"/>
  <c r="BZ61" i="21"/>
  <c r="BZ39" i="21"/>
  <c r="BZ45" i="21"/>
  <c r="BZ59" i="21"/>
  <c r="BZ29" i="21"/>
  <c r="BZ25" i="21"/>
  <c r="BZ60" i="21"/>
  <c r="BZ34" i="21"/>
  <c r="BZ51" i="21"/>
  <c r="BZ49" i="21"/>
  <c r="BZ53" i="21"/>
  <c r="BZ37" i="21"/>
  <c r="BZ42" i="21"/>
  <c r="BZ30" i="21"/>
  <c r="BZ10" i="21"/>
  <c r="BZ38" i="21"/>
  <c r="BZ23" i="21"/>
  <c r="BZ40" i="21"/>
  <c r="BZ21" i="21"/>
  <c r="BZ32" i="21"/>
  <c r="BZ55" i="21"/>
  <c r="BZ11" i="21"/>
  <c r="BZ5" i="21"/>
  <c r="BZ13" i="21"/>
  <c r="BZ44" i="21"/>
  <c r="BZ9" i="21"/>
  <c r="BZ16" i="21"/>
  <c r="AQ61" i="21"/>
  <c r="AQ49" i="21"/>
  <c r="AQ17" i="21"/>
  <c r="AQ35" i="21"/>
  <c r="AQ55" i="21"/>
  <c r="AQ30" i="21"/>
  <c r="AQ50" i="21"/>
  <c r="AQ10" i="21"/>
  <c r="AQ60" i="21"/>
  <c r="AQ53" i="21"/>
  <c r="AQ40" i="21"/>
  <c r="AQ58" i="21"/>
  <c r="AQ7" i="21"/>
  <c r="AQ6" i="21"/>
  <c r="AQ16" i="21"/>
  <c r="AQ44" i="21"/>
  <c r="AQ36" i="21"/>
  <c r="AQ32" i="21"/>
  <c r="AQ62" i="21"/>
  <c r="AQ5" i="21"/>
  <c r="AQ28" i="21"/>
  <c r="AQ63" i="21"/>
  <c r="AQ41" i="21"/>
  <c r="AQ20" i="21"/>
  <c r="AQ27" i="21"/>
  <c r="AQ21" i="21"/>
  <c r="AQ37" i="21"/>
  <c r="AQ18" i="21"/>
  <c r="AQ42" i="21"/>
  <c r="AQ45" i="21"/>
  <c r="AQ31" i="21"/>
  <c r="AQ34" i="21"/>
  <c r="AQ33" i="21"/>
  <c r="AQ54" i="21"/>
  <c r="AQ56" i="21"/>
  <c r="AQ24" i="21"/>
  <c r="AQ13" i="21"/>
  <c r="AQ26" i="21"/>
  <c r="AQ38" i="21"/>
  <c r="AQ59" i="21"/>
  <c r="AQ64" i="21"/>
  <c r="AQ19" i="21"/>
  <c r="AQ47" i="21"/>
  <c r="AQ15" i="21"/>
  <c r="AQ8" i="21"/>
  <c r="AQ57" i="21"/>
  <c r="AQ9" i="21"/>
  <c r="AQ52" i="21"/>
  <c r="AQ11" i="21"/>
  <c r="AQ14" i="21"/>
  <c r="AQ39" i="21"/>
  <c r="AQ12" i="21"/>
  <c r="AQ48" i="21"/>
  <c r="AQ23" i="21"/>
  <c r="AQ22" i="21"/>
  <c r="AQ29" i="21"/>
  <c r="AQ43" i="21"/>
  <c r="AQ51" i="21"/>
  <c r="AQ46" i="21"/>
  <c r="AQ25" i="21"/>
  <c r="CP11" i="21"/>
  <c r="CP38" i="21"/>
  <c r="CP22" i="21"/>
  <c r="CP21" i="21"/>
  <c r="CP29" i="21"/>
  <c r="CP35" i="21"/>
  <c r="CP31" i="21"/>
  <c r="CP58" i="21"/>
  <c r="CP23" i="21"/>
  <c r="CP24" i="21"/>
  <c r="CP15" i="21"/>
  <c r="CP18" i="21"/>
  <c r="CP17" i="21"/>
  <c r="CP43" i="21"/>
  <c r="CP39" i="21"/>
  <c r="CP64" i="21"/>
  <c r="CP9" i="21"/>
  <c r="CP8" i="21"/>
  <c r="CP20" i="21"/>
  <c r="CP7" i="21"/>
  <c r="CP10" i="21"/>
  <c r="CP46" i="21"/>
  <c r="CP42" i="21"/>
  <c r="CP36" i="21"/>
  <c r="CP48" i="21"/>
  <c r="CP51" i="21"/>
  <c r="CP63" i="21"/>
  <c r="CP5" i="21"/>
  <c r="CP16" i="21"/>
  <c r="CP13" i="21"/>
  <c r="CP27" i="21"/>
  <c r="CP34" i="21"/>
  <c r="CP32" i="21"/>
  <c r="CP40" i="21"/>
  <c r="CP54" i="21"/>
  <c r="CP59" i="21"/>
  <c r="CP57" i="21"/>
  <c r="CP50" i="21"/>
  <c r="CP47" i="21"/>
  <c r="CP49" i="21"/>
  <c r="CP37" i="21"/>
  <c r="CP45" i="21"/>
  <c r="CP53" i="21"/>
  <c r="CP52" i="21"/>
  <c r="CP12" i="21"/>
  <c r="CP14" i="21"/>
  <c r="CP41" i="21"/>
  <c r="CP55" i="21"/>
  <c r="CP30" i="21"/>
  <c r="CP26" i="21"/>
  <c r="CP61" i="21"/>
  <c r="CP25" i="21"/>
  <c r="CP60" i="21"/>
  <c r="CP6" i="21"/>
  <c r="CP56" i="21"/>
  <c r="CP33" i="21"/>
  <c r="CP62" i="21"/>
  <c r="CP19" i="21"/>
  <c r="CP28" i="21"/>
  <c r="CP44" i="21"/>
  <c r="BP38" i="21"/>
  <c r="BP60" i="21"/>
  <c r="BP64" i="21"/>
  <c r="BP50" i="21"/>
  <c r="BP20" i="21"/>
  <c r="BP39" i="21"/>
  <c r="BP10" i="21"/>
  <c r="BP63" i="21"/>
  <c r="BP41" i="21"/>
  <c r="BP53" i="21"/>
  <c r="BP59" i="21"/>
  <c r="BP49" i="21"/>
  <c r="BP6" i="21"/>
  <c r="BP23" i="21"/>
  <c r="BP52" i="21"/>
  <c r="BP55" i="21"/>
  <c r="BP31" i="21"/>
  <c r="BP47" i="21"/>
  <c r="BP42" i="21"/>
  <c r="BP33" i="21"/>
  <c r="BP58" i="21"/>
  <c r="BP22" i="21"/>
  <c r="BP34" i="21"/>
  <c r="BP16" i="21"/>
  <c r="BP27" i="21"/>
  <c r="BP19" i="21"/>
  <c r="BP11" i="21"/>
  <c r="BP37" i="21"/>
  <c r="BP57" i="21"/>
  <c r="BP17" i="21"/>
  <c r="BP25" i="21"/>
  <c r="BP24" i="21"/>
  <c r="BP8" i="21"/>
  <c r="BP56" i="21"/>
  <c r="BP26" i="21"/>
  <c r="BP45" i="21"/>
  <c r="BP40" i="21"/>
  <c r="BP62" i="21"/>
  <c r="BP9" i="21"/>
  <c r="BP30" i="21"/>
  <c r="BP13" i="21"/>
  <c r="BP46" i="21"/>
  <c r="BP7" i="21"/>
  <c r="BP32" i="21"/>
  <c r="BP28" i="21"/>
  <c r="BP14" i="21"/>
  <c r="BP54" i="21"/>
  <c r="BP48" i="21"/>
  <c r="BP18" i="21"/>
  <c r="BP5" i="21"/>
  <c r="BP21" i="21"/>
  <c r="BP44" i="21"/>
  <c r="BP29" i="21"/>
  <c r="BP61" i="21"/>
  <c r="BP15" i="21"/>
  <c r="BP12" i="21"/>
  <c r="BP51" i="21"/>
  <c r="BP35" i="21"/>
  <c r="BP36" i="21"/>
  <c r="BP43" i="21"/>
  <c r="BC57" i="21"/>
  <c r="BC5" i="21"/>
  <c r="BC12" i="21"/>
  <c r="BC7" i="21"/>
  <c r="BC10" i="21"/>
  <c r="BC28" i="21"/>
  <c r="BC47" i="21"/>
  <c r="BC43" i="21"/>
  <c r="BC50" i="21"/>
  <c r="BC60" i="21"/>
  <c r="BC53" i="21"/>
  <c r="BC63" i="21"/>
  <c r="BC6" i="21"/>
  <c r="BC21" i="21"/>
  <c r="BC24" i="21"/>
  <c r="BC8" i="21"/>
  <c r="BC40" i="21"/>
  <c r="BC45" i="21"/>
  <c r="BC41" i="21"/>
  <c r="BC58" i="21"/>
  <c r="BC64" i="21"/>
  <c r="BC9" i="21"/>
  <c r="BC13" i="21"/>
  <c r="BC61" i="21"/>
  <c r="BC23" i="21"/>
  <c r="BC34" i="21"/>
  <c r="BC30" i="21"/>
  <c r="BC44" i="21"/>
  <c r="BC51" i="21"/>
  <c r="BC49" i="21"/>
  <c r="BC16" i="21"/>
  <c r="BC29" i="21"/>
  <c r="BC27" i="21"/>
  <c r="BC19" i="21"/>
  <c r="BC32" i="21"/>
  <c r="BC37" i="21"/>
  <c r="BC46" i="21"/>
  <c r="BC42" i="21"/>
  <c r="BC20" i="21"/>
  <c r="BC25" i="21"/>
  <c r="BC39" i="21"/>
  <c r="BC15" i="21"/>
  <c r="BC26" i="21"/>
  <c r="BC33" i="21"/>
  <c r="BC56" i="21"/>
  <c r="BC17" i="21"/>
  <c r="BC11" i="21"/>
  <c r="BC38" i="21"/>
  <c r="BC62" i="21"/>
  <c r="BC31" i="21"/>
  <c r="BC22" i="21"/>
  <c r="BC14" i="21"/>
  <c r="BC18" i="21"/>
  <c r="BC54" i="21"/>
  <c r="BC59" i="21"/>
  <c r="BC35" i="21"/>
  <c r="BC36" i="21"/>
  <c r="BC48" i="21"/>
  <c r="BC52" i="21"/>
  <c r="BC55" i="21"/>
  <c r="BI39" i="21"/>
  <c r="BI64" i="21"/>
  <c r="BI12" i="21"/>
  <c r="BI57" i="21"/>
  <c r="BI49" i="21"/>
  <c r="BI35" i="21"/>
  <c r="BI34" i="21"/>
  <c r="BI11" i="21"/>
  <c r="BI13" i="21"/>
  <c r="BI33" i="21"/>
  <c r="BI36" i="21"/>
  <c r="BI21" i="21"/>
  <c r="BI6" i="21"/>
  <c r="BI8" i="21"/>
  <c r="BI52" i="21"/>
  <c r="BI14" i="21"/>
  <c r="BI25" i="21"/>
  <c r="BI20" i="21"/>
  <c r="BI10" i="21"/>
  <c r="BI19" i="21"/>
  <c r="BI60" i="21"/>
  <c r="BI24" i="21"/>
  <c r="BI58" i="21"/>
  <c r="BI15" i="21"/>
  <c r="BI23" i="21"/>
  <c r="BI29" i="21"/>
  <c r="BI7" i="21"/>
  <c r="BI63" i="21"/>
  <c r="BI50" i="21"/>
  <c r="BI27" i="21"/>
  <c r="BI38" i="21"/>
  <c r="BI37" i="21"/>
  <c r="BI26" i="21"/>
  <c r="BI59" i="21"/>
  <c r="BI18" i="21"/>
  <c r="BI55" i="21"/>
  <c r="BI31" i="21"/>
  <c r="BI42" i="21"/>
  <c r="BI61" i="21"/>
  <c r="BI46" i="21"/>
  <c r="BI30" i="21"/>
  <c r="BI28" i="21"/>
  <c r="BI44" i="21"/>
  <c r="BI17" i="21"/>
  <c r="BI48" i="21"/>
  <c r="BI5" i="21"/>
  <c r="BI16" i="21"/>
  <c r="BI47" i="21"/>
  <c r="BI62" i="21"/>
  <c r="BI54" i="21"/>
  <c r="BI51" i="21"/>
  <c r="BI41" i="21"/>
  <c r="BI56" i="21"/>
  <c r="BI9" i="21"/>
  <c r="BI22" i="21"/>
  <c r="BI43" i="21"/>
  <c r="BI53" i="21"/>
  <c r="BI40" i="21"/>
  <c r="BI32" i="21"/>
  <c r="BI45" i="21"/>
  <c r="AJ30" i="21"/>
  <c r="AJ29" i="21"/>
  <c r="AJ43" i="21"/>
  <c r="AJ12" i="21"/>
  <c r="AJ32" i="21"/>
  <c r="AJ41" i="21"/>
  <c r="AJ14" i="21"/>
  <c r="AJ60" i="21"/>
  <c r="AJ11" i="21"/>
  <c r="AJ63" i="21"/>
  <c r="AJ44" i="21"/>
  <c r="AJ15" i="21"/>
  <c r="AJ25" i="21"/>
  <c r="AJ20" i="21"/>
  <c r="AJ54" i="21"/>
  <c r="AJ57" i="21"/>
  <c r="AJ18" i="21"/>
  <c r="AJ53" i="21"/>
  <c r="AJ27" i="21"/>
  <c r="AJ7" i="21"/>
  <c r="AJ8" i="21"/>
  <c r="AJ17" i="21"/>
  <c r="AJ31" i="21"/>
  <c r="AJ45" i="21"/>
  <c r="AJ59" i="21"/>
  <c r="AJ48" i="21"/>
  <c r="AJ51" i="21"/>
  <c r="AJ19" i="21"/>
  <c r="AJ28" i="21"/>
  <c r="AJ62" i="21"/>
  <c r="AJ9" i="21"/>
  <c r="AJ38" i="21"/>
  <c r="AJ42" i="21"/>
  <c r="AJ33" i="21"/>
  <c r="AJ49" i="21"/>
  <c r="AJ22" i="21"/>
  <c r="AJ21" i="21"/>
  <c r="AJ40" i="21"/>
  <c r="AJ23" i="21"/>
  <c r="AJ34" i="21"/>
  <c r="AJ56" i="21"/>
  <c r="AJ35" i="21"/>
  <c r="AJ5" i="21"/>
  <c r="AJ6" i="21"/>
  <c r="AJ16" i="21"/>
  <c r="AJ36" i="21"/>
  <c r="AJ46" i="21"/>
  <c r="AJ52" i="21"/>
  <c r="AJ24" i="21"/>
  <c r="AJ55" i="21"/>
  <c r="AJ61" i="21"/>
  <c r="AJ39" i="21"/>
  <c r="AJ37" i="21"/>
  <c r="AJ64" i="21"/>
  <c r="AJ47" i="21"/>
  <c r="AJ10" i="21"/>
  <c r="AJ50" i="21"/>
  <c r="AJ13" i="21"/>
  <c r="AJ58" i="21"/>
  <c r="AJ26" i="21"/>
  <c r="AI14" i="21"/>
  <c r="AI27" i="21"/>
  <c r="AI40" i="21"/>
  <c r="AI37" i="21"/>
  <c r="AI33" i="21"/>
  <c r="AI34" i="21"/>
  <c r="AI32" i="21"/>
  <c r="AI61" i="21"/>
  <c r="AI16" i="21"/>
  <c r="AI36" i="21"/>
  <c r="AI23" i="21"/>
  <c r="AI35" i="21"/>
  <c r="AI31" i="21"/>
  <c r="AI26" i="21"/>
  <c r="AI50" i="21"/>
  <c r="AI49" i="21"/>
  <c r="AI5" i="21"/>
  <c r="AI29" i="21"/>
  <c r="AI25" i="21"/>
  <c r="AI19" i="21"/>
  <c r="AI15" i="21"/>
  <c r="AI28" i="21"/>
  <c r="AI7" i="21"/>
  <c r="AI43" i="21"/>
  <c r="AI53" i="21"/>
  <c r="AI64" i="21"/>
  <c r="AI20" i="21"/>
  <c r="AI13" i="21"/>
  <c r="AI12" i="21"/>
  <c r="AI9" i="21"/>
  <c r="AI30" i="21"/>
  <c r="AI48" i="21"/>
  <c r="AI45" i="21"/>
  <c r="AI62" i="21"/>
  <c r="AI59" i="21"/>
  <c r="AI60" i="21"/>
  <c r="AI57" i="21"/>
  <c r="AI18" i="21"/>
  <c r="AI22" i="21"/>
  <c r="AI47" i="21"/>
  <c r="AI41" i="21"/>
  <c r="AI52" i="21"/>
  <c r="AI58" i="21"/>
  <c r="AI54" i="21"/>
  <c r="AI24" i="21"/>
  <c r="AI11" i="21"/>
  <c r="AI46" i="21"/>
  <c r="AI63" i="21"/>
  <c r="AI10" i="21"/>
  <c r="AI44" i="21"/>
  <c r="AI42" i="21"/>
  <c r="AI6" i="21"/>
  <c r="AI8" i="21"/>
  <c r="AI39" i="21"/>
  <c r="AI56" i="21"/>
  <c r="AI17" i="21"/>
  <c r="AI38" i="21"/>
  <c r="AI51" i="21"/>
  <c r="AI55" i="21"/>
  <c r="AI21" i="21"/>
  <c r="BG37" i="21"/>
  <c r="BG58" i="21"/>
  <c r="BG51" i="21"/>
  <c r="BG36" i="21"/>
  <c r="BG32" i="21"/>
  <c r="BG25" i="21"/>
  <c r="BG56" i="21"/>
  <c r="BG47" i="21"/>
  <c r="BG50" i="21"/>
  <c r="BG62" i="21"/>
  <c r="BG27" i="21"/>
  <c r="BG9" i="21"/>
  <c r="BG13" i="21"/>
  <c r="BG46" i="21"/>
  <c r="BG35" i="21"/>
  <c r="BG6" i="21"/>
  <c r="BG43" i="21"/>
  <c r="BG24" i="21"/>
  <c r="BG52" i="21"/>
  <c r="BG57" i="21"/>
  <c r="BG29" i="21"/>
  <c r="BG23" i="21"/>
  <c r="BG49" i="21"/>
  <c r="BG18" i="21"/>
  <c r="BG14" i="21"/>
  <c r="BG41" i="21"/>
  <c r="BG42" i="21"/>
  <c r="BG44" i="21"/>
  <c r="BG7" i="21"/>
  <c r="BG26" i="21"/>
  <c r="BG12" i="21"/>
  <c r="BG45" i="21"/>
  <c r="BG11" i="21"/>
  <c r="BG55" i="21"/>
  <c r="BG10" i="21"/>
  <c r="BG61" i="21"/>
  <c r="BG48" i="21"/>
  <c r="BG64" i="21"/>
  <c r="BG34" i="21"/>
  <c r="BG16" i="21"/>
  <c r="BG20" i="21"/>
  <c r="BG39" i="21"/>
  <c r="BG40" i="21"/>
  <c r="BG54" i="21"/>
  <c r="BG15" i="21"/>
  <c r="BG5" i="21"/>
  <c r="BG22" i="21"/>
  <c r="BG8" i="21"/>
  <c r="BG38" i="21"/>
  <c r="BG31" i="21"/>
  <c r="BG63" i="21"/>
  <c r="BG28" i="21"/>
  <c r="BG60" i="21"/>
  <c r="BG33" i="21"/>
  <c r="BG19" i="21"/>
  <c r="BG59" i="21"/>
  <c r="BG53" i="21"/>
  <c r="BG17" i="21"/>
  <c r="BG21" i="21"/>
  <c r="BG30" i="21"/>
  <c r="BF23" i="21"/>
  <c r="BF26" i="21"/>
  <c r="BF22" i="21"/>
  <c r="BF14" i="21"/>
  <c r="BF10" i="21"/>
  <c r="BF31" i="21"/>
  <c r="BF40" i="21"/>
  <c r="BF59" i="21"/>
  <c r="BF13" i="21"/>
  <c r="BF24" i="21"/>
  <c r="BF20" i="21"/>
  <c r="BF19" i="21"/>
  <c r="BF15" i="21"/>
  <c r="BF28" i="21"/>
  <c r="BF11" i="21"/>
  <c r="BF51" i="21"/>
  <c r="BF5" i="21"/>
  <c r="BF12" i="21"/>
  <c r="BF9" i="21"/>
  <c r="BF7" i="21"/>
  <c r="BF8" i="21"/>
  <c r="BF17" i="21"/>
  <c r="BF42" i="21"/>
  <c r="BF43" i="21"/>
  <c r="BF55" i="21"/>
  <c r="BF52" i="21"/>
  <c r="BF54" i="21"/>
  <c r="BF48" i="21"/>
  <c r="BF57" i="21"/>
  <c r="BF63" i="21"/>
  <c r="BF30" i="21"/>
  <c r="BF29" i="21"/>
  <c r="BF41" i="21"/>
  <c r="BF36" i="21"/>
  <c r="BF32" i="21"/>
  <c r="BF47" i="21"/>
  <c r="BF44" i="21"/>
  <c r="BF27" i="21"/>
  <c r="BF35" i="21"/>
  <c r="BF39" i="21"/>
  <c r="BF38" i="21"/>
  <c r="BF37" i="21"/>
  <c r="BF33" i="21"/>
  <c r="BF46" i="21"/>
  <c r="BF56" i="21"/>
  <c r="BF21" i="21"/>
  <c r="BF45" i="21"/>
  <c r="BF61" i="21"/>
  <c r="BF18" i="21"/>
  <c r="BF34" i="21"/>
  <c r="BF58" i="21"/>
  <c r="BF62" i="21"/>
  <c r="BF49" i="21"/>
  <c r="BF53" i="21"/>
  <c r="BF64" i="21"/>
  <c r="BF6" i="21"/>
  <c r="BF25" i="21"/>
  <c r="BF16" i="21"/>
  <c r="BF60" i="21"/>
  <c r="BF50" i="21"/>
  <c r="CF36" i="21"/>
  <c r="CF51" i="21"/>
  <c r="CF14" i="21"/>
  <c r="CF9" i="21"/>
  <c r="CF61" i="21"/>
  <c r="CF30" i="21"/>
  <c r="CF20" i="21"/>
  <c r="CF62" i="21"/>
  <c r="CF55" i="21"/>
  <c r="CF44" i="21"/>
  <c r="CF43" i="21"/>
  <c r="CF13" i="21"/>
  <c r="CF38" i="21"/>
  <c r="CF58" i="21"/>
  <c r="CF37" i="21"/>
  <c r="CF40" i="21"/>
  <c r="CF59" i="21"/>
  <c r="CF8" i="21"/>
  <c r="CF19" i="21"/>
  <c r="CF57" i="21"/>
  <c r="CF46" i="21"/>
  <c r="CF11" i="21"/>
  <c r="CF47" i="21"/>
  <c r="CF60" i="21"/>
  <c r="CF54" i="21"/>
  <c r="CF17" i="21"/>
  <c r="CF52" i="21"/>
  <c r="CF64" i="21"/>
  <c r="CF29" i="21"/>
  <c r="CF22" i="21"/>
  <c r="CF32" i="21"/>
  <c r="CF23" i="21"/>
  <c r="CF18" i="21"/>
  <c r="CF5" i="21"/>
  <c r="CF50" i="21"/>
  <c r="CF27" i="21"/>
  <c r="CF41" i="21"/>
  <c r="CF12" i="21"/>
  <c r="CF33" i="21"/>
  <c r="CF56" i="21"/>
  <c r="CF10" i="21"/>
  <c r="CF63" i="21"/>
  <c r="CF39" i="21"/>
  <c r="CF15" i="21"/>
  <c r="CF49" i="21"/>
  <c r="CF28" i="21"/>
  <c r="CF24" i="21"/>
  <c r="CF42" i="21"/>
  <c r="CF45" i="21"/>
  <c r="CF21" i="21"/>
  <c r="CF6" i="21"/>
  <c r="CF16" i="21"/>
  <c r="CF35" i="21"/>
  <c r="CF53" i="21"/>
  <c r="CF34" i="21"/>
  <c r="CF25" i="21"/>
  <c r="CF48" i="21"/>
  <c r="CF26" i="21"/>
  <c r="CF31" i="21"/>
  <c r="CF7" i="21"/>
  <c r="CE41" i="21"/>
  <c r="CE63" i="21"/>
  <c r="CE7" i="21"/>
  <c r="CE16" i="21"/>
  <c r="CE25" i="21"/>
  <c r="CE14" i="21"/>
  <c r="CE10" i="21"/>
  <c r="CE18" i="21"/>
  <c r="CE43" i="21"/>
  <c r="CE62" i="21"/>
  <c r="CE64" i="21"/>
  <c r="CE5" i="21"/>
  <c r="CE12" i="21"/>
  <c r="CE9" i="21"/>
  <c r="CE8" i="21"/>
  <c r="CE24" i="21"/>
  <c r="CE48" i="21"/>
  <c r="CE50" i="21"/>
  <c r="CE52" i="21"/>
  <c r="CE59" i="21"/>
  <c r="CE60" i="21"/>
  <c r="CE56" i="21"/>
  <c r="CE53" i="21"/>
  <c r="CE11" i="21"/>
  <c r="CE44" i="21"/>
  <c r="CE39" i="21"/>
  <c r="CE55" i="21"/>
  <c r="CE46" i="21"/>
  <c r="CE42" i="21"/>
  <c r="CE51" i="21"/>
  <c r="CE21" i="21"/>
  <c r="CE27" i="21"/>
  <c r="CE40" i="21"/>
  <c r="CE37" i="21"/>
  <c r="CE33" i="21"/>
  <c r="CE34" i="21"/>
  <c r="CE20" i="21"/>
  <c r="CE57" i="21"/>
  <c r="CE13" i="21"/>
  <c r="CE32" i="21"/>
  <c r="CE23" i="21"/>
  <c r="CE35" i="21"/>
  <c r="CE31" i="21"/>
  <c r="CE26" i="21"/>
  <c r="CE38" i="21"/>
  <c r="CE6" i="21"/>
  <c r="CE15" i="21"/>
  <c r="CE47" i="21"/>
  <c r="CE54" i="21"/>
  <c r="CE17" i="21"/>
  <c r="CE28" i="21"/>
  <c r="CE45" i="21"/>
  <c r="CE36" i="21"/>
  <c r="CE29" i="21"/>
  <c r="CE30" i="21"/>
  <c r="CE61" i="21"/>
  <c r="CE49" i="21"/>
  <c r="CE19" i="21"/>
  <c r="CE22" i="21"/>
  <c r="CE58" i="21"/>
  <c r="DD23" i="21"/>
  <c r="DD45" i="21"/>
  <c r="DD49" i="21"/>
  <c r="DD40" i="21"/>
  <c r="DD28" i="21"/>
  <c r="DD21" i="21"/>
  <c r="DD6" i="21"/>
  <c r="DD20" i="21"/>
  <c r="DD37" i="21"/>
  <c r="DD44" i="21"/>
  <c r="DD36" i="21"/>
  <c r="DD25" i="21"/>
  <c r="DD11" i="21"/>
  <c r="DD12" i="21"/>
  <c r="DD22" i="21"/>
  <c r="DD32" i="21"/>
  <c r="DD19" i="21"/>
  <c r="DD26" i="21"/>
  <c r="DD7" i="21"/>
  <c r="DD57" i="21"/>
  <c r="DD5" i="21"/>
  <c r="DD53" i="21"/>
  <c r="DD15" i="21"/>
  <c r="DD14" i="21"/>
  <c r="DD13" i="21"/>
  <c r="DD60" i="21"/>
  <c r="DD46" i="21"/>
  <c r="DD41" i="21"/>
  <c r="DD51" i="21"/>
  <c r="DD52" i="21"/>
  <c r="DD61" i="21"/>
  <c r="DD9" i="21"/>
  <c r="DD63" i="21"/>
  <c r="DD48" i="21"/>
  <c r="DD39" i="21"/>
  <c r="DD30" i="21"/>
  <c r="DD34" i="21"/>
  <c r="DD55" i="21"/>
  <c r="DD54" i="21"/>
  <c r="DD64" i="21"/>
  <c r="DD50" i="21"/>
  <c r="DD43" i="21"/>
  <c r="DD33" i="21"/>
  <c r="DD16" i="21"/>
  <c r="DD27" i="21"/>
  <c r="DD56" i="21"/>
  <c r="DD18" i="21"/>
  <c r="DD35" i="21"/>
  <c r="DD31" i="21"/>
  <c r="DD10" i="21"/>
  <c r="DD62" i="21"/>
  <c r="DD38" i="21"/>
  <c r="DD24" i="21"/>
  <c r="DD29" i="21"/>
  <c r="DD42" i="21"/>
  <c r="DD59" i="21"/>
  <c r="DD17" i="21"/>
  <c r="DD8" i="21"/>
  <c r="DD58" i="21"/>
  <c r="DD47" i="21"/>
  <c r="BE46" i="21"/>
  <c r="BE48" i="21"/>
  <c r="BE44" i="21"/>
  <c r="BE40" i="21"/>
  <c r="BE53" i="21"/>
  <c r="BE49" i="21"/>
  <c r="BE22" i="21"/>
  <c r="BE27" i="21"/>
  <c r="BE18" i="21"/>
  <c r="BE12" i="21"/>
  <c r="BE56" i="21"/>
  <c r="BE47" i="21"/>
  <c r="BE54" i="21"/>
  <c r="BE39" i="21"/>
  <c r="BE60" i="21"/>
  <c r="BE41" i="21"/>
  <c r="BE20" i="21"/>
  <c r="BE30" i="21"/>
  <c r="BE11" i="21"/>
  <c r="BE31" i="21"/>
  <c r="BE35" i="21"/>
  <c r="BE21" i="21"/>
  <c r="BE52" i="21"/>
  <c r="BE15" i="21"/>
  <c r="BE57" i="21"/>
  <c r="BE10" i="21"/>
  <c r="BE24" i="21"/>
  <c r="BE8" i="21"/>
  <c r="BE29" i="21"/>
  <c r="BE14" i="21"/>
  <c r="BE63" i="21"/>
  <c r="BE17" i="21"/>
  <c r="BE50" i="21"/>
  <c r="BE26" i="21"/>
  <c r="BE38" i="21"/>
  <c r="BE61" i="21"/>
  <c r="BE45" i="21"/>
  <c r="BE23" i="21"/>
  <c r="BE32" i="21"/>
  <c r="BE7" i="21"/>
  <c r="BE64" i="21"/>
  <c r="BE42" i="21"/>
  <c r="BE51" i="21"/>
  <c r="BE59" i="21"/>
  <c r="BE25" i="21"/>
  <c r="BE37" i="21"/>
  <c r="BE36" i="21"/>
  <c r="BE6" i="21"/>
  <c r="BE34" i="21"/>
  <c r="BE19" i="21"/>
  <c r="BE5" i="21"/>
  <c r="BE28" i="21"/>
  <c r="BE33" i="21"/>
  <c r="BE16" i="21"/>
  <c r="BE62" i="21"/>
  <c r="BE55" i="21"/>
  <c r="BE43" i="21"/>
  <c r="BE13" i="21"/>
  <c r="BE58" i="21"/>
  <c r="BE9" i="21"/>
  <c r="AW31" i="21"/>
  <c r="AW35" i="21"/>
  <c r="AW21" i="21"/>
  <c r="AW11" i="21"/>
  <c r="AW48" i="21"/>
  <c r="AW26" i="21"/>
  <c r="AW5" i="21"/>
  <c r="AW47" i="21"/>
  <c r="AW29" i="21"/>
  <c r="AW36" i="21"/>
  <c r="AW57" i="21"/>
  <c r="AW56" i="21"/>
  <c r="AW28" i="21"/>
  <c r="AW12" i="21"/>
  <c r="AW41" i="21"/>
  <c r="AW62" i="21"/>
  <c r="AW30" i="21"/>
  <c r="AW34" i="21"/>
  <c r="AW58" i="21"/>
  <c r="AW46" i="21"/>
  <c r="AW54" i="21"/>
  <c r="AW22" i="21"/>
  <c r="AW39" i="21"/>
  <c r="AW17" i="21"/>
  <c r="AW44" i="21"/>
  <c r="AW49" i="21"/>
  <c r="AW38" i="21"/>
  <c r="AW24" i="21"/>
  <c r="AW15" i="21"/>
  <c r="AW40" i="21"/>
  <c r="AW13" i="21"/>
  <c r="AW16" i="21"/>
  <c r="AW55" i="21"/>
  <c r="AW25" i="21"/>
  <c r="AW18" i="21"/>
  <c r="AW45" i="21"/>
  <c r="AW42" i="21"/>
  <c r="AW10" i="21"/>
  <c r="AW61" i="21"/>
  <c r="AW9" i="21"/>
  <c r="AW59" i="21"/>
  <c r="AW19" i="21"/>
  <c r="AW23" i="21"/>
  <c r="AW32" i="21"/>
  <c r="AW63" i="21"/>
  <c r="AW60" i="21"/>
  <c r="AW20" i="21"/>
  <c r="AW64" i="21"/>
  <c r="AW7" i="21"/>
  <c r="AW53" i="21"/>
  <c r="AW14" i="21"/>
  <c r="AW43" i="21"/>
  <c r="AW52" i="21"/>
  <c r="AW33" i="21"/>
  <c r="AW37" i="21"/>
  <c r="AW51" i="21"/>
  <c r="AW27" i="21"/>
  <c r="AW8" i="21"/>
  <c r="AW6" i="21"/>
  <c r="AW50" i="21"/>
  <c r="AM23" i="21"/>
  <c r="AM30" i="21"/>
  <c r="AM49" i="21"/>
  <c r="AM17" i="21"/>
  <c r="AM46" i="21"/>
  <c r="AM48" i="21"/>
  <c r="AM34" i="21"/>
  <c r="AM11" i="21"/>
  <c r="AM35" i="21"/>
  <c r="AM5" i="21"/>
  <c r="AM27" i="21"/>
  <c r="AM40" i="21"/>
  <c r="AM19" i="21"/>
  <c r="AM15" i="21"/>
  <c r="AM20" i="21"/>
  <c r="AM13" i="21"/>
  <c r="AM58" i="21"/>
  <c r="AM28" i="21"/>
  <c r="AM36" i="21"/>
  <c r="AM29" i="21"/>
  <c r="AM24" i="21"/>
  <c r="AM21" i="21"/>
  <c r="AM60" i="21"/>
  <c r="AM50" i="21"/>
  <c r="AM63" i="21"/>
  <c r="AM25" i="21"/>
  <c r="AM14" i="21"/>
  <c r="AM7" i="21"/>
  <c r="AM61" i="21"/>
  <c r="AM54" i="21"/>
  <c r="AM33" i="21"/>
  <c r="AM16" i="21"/>
  <c r="AM8" i="21"/>
  <c r="AM6" i="21"/>
  <c r="AM62" i="21"/>
  <c r="AM45" i="21"/>
  <c r="AM37" i="21"/>
  <c r="AM18" i="21"/>
  <c r="AM52" i="21"/>
  <c r="AM9" i="21"/>
  <c r="AM64" i="21"/>
  <c r="AM55" i="21"/>
  <c r="AM44" i="21"/>
  <c r="AM22" i="21"/>
  <c r="AM39" i="21"/>
  <c r="AM42" i="21"/>
  <c r="AM53" i="21"/>
  <c r="AM56" i="21"/>
  <c r="AM57" i="21"/>
  <c r="AM26" i="21"/>
  <c r="AM43" i="21"/>
  <c r="AM10" i="21"/>
  <c r="AM51" i="21"/>
  <c r="AM59" i="21"/>
  <c r="AM41" i="21"/>
  <c r="AM38" i="21"/>
  <c r="AM32" i="21"/>
  <c r="AM47" i="21"/>
  <c r="AM31" i="21"/>
  <c r="AM12" i="21"/>
  <c r="AT49" i="21"/>
  <c r="AT48" i="21"/>
  <c r="AT55" i="21"/>
  <c r="AT63" i="21"/>
  <c r="AT5" i="21"/>
  <c r="AT35" i="21"/>
  <c r="AT36" i="21"/>
  <c r="AT40" i="21"/>
  <c r="AT54" i="21"/>
  <c r="AT39" i="21"/>
  <c r="AT25" i="21"/>
  <c r="AT32" i="21"/>
  <c r="AT60" i="21"/>
  <c r="AT53" i="21"/>
  <c r="AT52" i="21"/>
  <c r="AT24" i="21"/>
  <c r="AT7" i="21"/>
  <c r="AT15" i="21"/>
  <c r="AT14" i="21"/>
  <c r="AT47" i="21"/>
  <c r="AT58" i="21"/>
  <c r="AT20" i="21"/>
  <c r="AT23" i="21"/>
  <c r="AT11" i="21"/>
  <c r="AT10" i="21"/>
  <c r="AT51" i="21"/>
  <c r="AT9" i="21"/>
  <c r="AT8" i="21"/>
  <c r="AT19" i="21"/>
  <c r="AT38" i="21"/>
  <c r="AT42" i="21"/>
  <c r="AT30" i="21"/>
  <c r="AT34" i="21"/>
  <c r="AT6" i="21"/>
  <c r="AT16" i="21"/>
  <c r="AT50" i="21"/>
  <c r="AT37" i="21"/>
  <c r="AT61" i="21"/>
  <c r="AT12" i="21"/>
  <c r="AT44" i="21"/>
  <c r="AT17" i="21"/>
  <c r="AT41" i="21"/>
  <c r="AT64" i="21"/>
  <c r="AT56" i="21"/>
  <c r="AT45" i="21"/>
  <c r="AT26" i="21"/>
  <c r="AT31" i="21"/>
  <c r="AT18" i="21"/>
  <c r="AT33" i="21"/>
  <c r="AT27" i="21"/>
  <c r="AT62" i="21"/>
  <c r="AT43" i="21"/>
  <c r="AT13" i="21"/>
  <c r="AT22" i="21"/>
  <c r="AT46" i="21"/>
  <c r="AT21" i="21"/>
  <c r="AT59" i="21"/>
  <c r="AT28" i="21"/>
  <c r="AT29" i="21"/>
  <c r="AT57" i="21"/>
  <c r="CY45" i="21"/>
  <c r="CY28" i="21"/>
  <c r="CY48" i="21"/>
  <c r="CY49" i="21"/>
  <c r="CY50" i="21"/>
  <c r="CY46" i="21"/>
  <c r="CY64" i="21"/>
  <c r="CY19" i="21"/>
  <c r="CY31" i="21"/>
  <c r="CY20" i="21"/>
  <c r="CY14" i="21"/>
  <c r="CY56" i="21"/>
  <c r="CY39" i="21"/>
  <c r="CY7" i="21"/>
  <c r="CY13" i="21"/>
  <c r="CY12" i="21"/>
  <c r="CY52" i="21"/>
  <c r="CY33" i="21"/>
  <c r="CY6" i="21"/>
  <c r="CY55" i="21"/>
  <c r="CY41" i="21"/>
  <c r="CY30" i="21"/>
  <c r="CY24" i="21"/>
  <c r="CY26" i="21"/>
  <c r="CY29" i="21"/>
  <c r="CY35" i="21"/>
  <c r="CY57" i="21"/>
  <c r="CY9" i="21"/>
  <c r="CY25" i="21"/>
  <c r="CY21" i="21"/>
  <c r="CY5" i="21"/>
  <c r="CY53" i="21"/>
  <c r="CY10" i="21"/>
  <c r="CY16" i="21"/>
  <c r="CY61" i="21"/>
  <c r="CY62" i="21"/>
  <c r="CY59" i="21"/>
  <c r="CY47" i="21"/>
  <c r="CY60" i="21"/>
  <c r="CY27" i="21"/>
  <c r="CY37" i="21"/>
  <c r="CY54" i="21"/>
  <c r="CY63" i="21"/>
  <c r="CY11" i="21"/>
  <c r="CY22" i="21"/>
  <c r="CY44" i="21"/>
  <c r="CY43" i="21"/>
  <c r="CY36" i="21"/>
  <c r="CY15" i="21"/>
  <c r="CY34" i="21"/>
  <c r="CY23" i="21"/>
  <c r="CY51" i="21"/>
  <c r="CY18" i="21"/>
  <c r="CY38" i="21"/>
  <c r="CY42" i="21"/>
  <c r="CY58" i="21"/>
  <c r="CY32" i="21"/>
  <c r="CY40" i="21"/>
  <c r="CY8" i="21"/>
  <c r="CY17" i="21"/>
  <c r="CM48" i="21"/>
  <c r="CM22" i="21"/>
  <c r="CM15" i="21"/>
  <c r="CM21" i="21"/>
  <c r="CM13" i="21"/>
  <c r="CM63" i="21"/>
  <c r="CM56" i="21"/>
  <c r="CM45" i="21"/>
  <c r="CM60" i="21"/>
  <c r="CM59" i="21"/>
  <c r="CM58" i="21"/>
  <c r="CM37" i="21"/>
  <c r="CM27" i="21"/>
  <c r="CM23" i="21"/>
  <c r="CM40" i="21"/>
  <c r="CM43" i="21"/>
  <c r="CM54" i="21"/>
  <c r="CM50" i="21"/>
  <c r="CM39" i="21"/>
  <c r="CM26" i="21"/>
  <c r="CM28" i="21"/>
  <c r="CM24" i="21"/>
  <c r="CM14" i="21"/>
  <c r="CM55" i="21"/>
  <c r="CM42" i="21"/>
  <c r="CM47" i="21"/>
  <c r="CM29" i="21"/>
  <c r="CM32" i="21"/>
  <c r="CM12" i="21"/>
  <c r="CM5" i="21"/>
  <c r="CM20" i="21"/>
  <c r="CM53" i="21"/>
  <c r="CM33" i="21"/>
  <c r="CM19" i="21"/>
  <c r="CM34" i="21"/>
  <c r="CM11" i="21"/>
  <c r="CM8" i="21"/>
  <c r="CM44" i="21"/>
  <c r="CM6" i="21"/>
  <c r="CM49" i="21"/>
  <c r="CM62" i="21"/>
  <c r="CM9" i="21"/>
  <c r="CM51" i="21"/>
  <c r="CM30" i="21"/>
  <c r="CM18" i="21"/>
  <c r="CM31" i="21"/>
  <c r="CM17" i="21"/>
  <c r="CM64" i="21"/>
  <c r="CM16" i="21"/>
  <c r="CM36" i="21"/>
  <c r="CM57" i="21"/>
  <c r="CM38" i="21"/>
  <c r="CM41" i="21"/>
  <c r="CM46" i="21"/>
  <c r="CM35" i="21"/>
  <c r="CM10" i="21"/>
  <c r="CM25" i="21"/>
  <c r="CM7" i="21"/>
  <c r="CM61" i="21"/>
  <c r="CM52" i="21"/>
  <c r="AY43" i="21"/>
  <c r="AY50" i="21"/>
  <c r="AY62" i="21"/>
  <c r="AY64" i="21"/>
  <c r="AY5" i="21"/>
  <c r="AY12" i="21"/>
  <c r="AY35" i="21"/>
  <c r="AY28" i="21"/>
  <c r="AY61" i="21"/>
  <c r="AY47" i="21"/>
  <c r="AY45" i="21"/>
  <c r="AY52" i="21"/>
  <c r="AY57" i="21"/>
  <c r="AY59" i="21"/>
  <c r="AY13" i="21"/>
  <c r="AY26" i="21"/>
  <c r="AY48" i="21"/>
  <c r="AY39" i="21"/>
  <c r="AY55" i="21"/>
  <c r="AY54" i="21"/>
  <c r="AY33" i="21"/>
  <c r="AY51" i="21"/>
  <c r="AY25" i="21"/>
  <c r="AY24" i="21"/>
  <c r="AY27" i="21"/>
  <c r="AY40" i="21"/>
  <c r="AY34" i="21"/>
  <c r="AY56" i="21"/>
  <c r="AY9" i="21"/>
  <c r="AY60" i="21"/>
  <c r="AY17" i="21"/>
  <c r="AY8" i="21"/>
  <c r="AY32" i="21"/>
  <c r="AY23" i="21"/>
  <c r="AY31" i="21"/>
  <c r="AY30" i="21"/>
  <c r="AY46" i="21"/>
  <c r="AY49" i="21"/>
  <c r="AY7" i="21"/>
  <c r="AY20" i="21"/>
  <c r="AY36" i="21"/>
  <c r="AY29" i="21"/>
  <c r="AY11" i="21"/>
  <c r="AY10" i="21"/>
  <c r="AY19" i="21"/>
  <c r="AY53" i="21"/>
  <c r="AY14" i="21"/>
  <c r="AY18" i="21"/>
  <c r="AY21" i="21"/>
  <c r="AY63" i="21"/>
  <c r="AY58" i="21"/>
  <c r="AY44" i="21"/>
  <c r="AY22" i="21"/>
  <c r="AY6" i="21"/>
  <c r="AY38" i="21"/>
  <c r="AY37" i="21"/>
  <c r="AY41" i="21"/>
  <c r="AY16" i="21"/>
  <c r="AY15" i="21"/>
  <c r="AY42" i="21"/>
  <c r="BT47" i="21"/>
  <c r="BT31" i="21"/>
  <c r="BT39" i="21"/>
  <c r="BT34" i="21"/>
  <c r="BT19" i="21"/>
  <c r="BT8" i="21"/>
  <c r="BT10" i="21"/>
  <c r="BT40" i="21"/>
  <c r="BT59" i="21"/>
  <c r="BT23" i="21"/>
  <c r="BT36" i="21"/>
  <c r="BT32" i="21"/>
  <c r="BT12" i="21"/>
  <c r="BT14" i="21"/>
  <c r="BT9" i="21"/>
  <c r="BT41" i="21"/>
  <c r="BT27" i="21"/>
  <c r="BT20" i="21"/>
  <c r="BT24" i="21"/>
  <c r="BT16" i="21"/>
  <c r="BT18" i="21"/>
  <c r="BT13" i="21"/>
  <c r="BT29" i="21"/>
  <c r="BT33" i="21"/>
  <c r="BT5" i="21"/>
  <c r="BT21" i="21"/>
  <c r="BT17" i="21"/>
  <c r="BT54" i="21"/>
  <c r="BT38" i="21"/>
  <c r="BT25" i="21"/>
  <c r="BT61" i="21"/>
  <c r="BT11" i="21"/>
  <c r="BT6" i="21"/>
  <c r="BT63" i="21"/>
  <c r="BT46" i="21"/>
  <c r="BT44" i="21"/>
  <c r="BT58" i="21"/>
  <c r="BT57" i="21"/>
  <c r="BT62" i="21"/>
  <c r="BT60" i="21"/>
  <c r="BT56" i="21"/>
  <c r="BT49" i="21"/>
  <c r="BT48" i="21"/>
  <c r="BT45" i="21"/>
  <c r="BT7" i="21"/>
  <c r="BT50" i="21"/>
  <c r="BT35" i="21"/>
  <c r="BT28" i="21"/>
  <c r="BT15" i="21"/>
  <c r="BT42" i="21"/>
  <c r="BT52" i="21"/>
  <c r="BT37" i="21"/>
  <c r="BT53" i="21"/>
  <c r="BT55" i="21"/>
  <c r="BT30" i="21"/>
  <c r="BT26" i="21"/>
  <c r="BT64" i="21"/>
  <c r="BT51" i="21"/>
  <c r="BT43" i="21"/>
  <c r="BT22" i="21"/>
  <c r="CG51" i="21"/>
  <c r="CG39" i="21"/>
  <c r="CG63" i="21"/>
  <c r="CG52" i="21"/>
  <c r="CG53" i="21"/>
  <c r="CG11" i="21"/>
  <c r="CG6" i="21"/>
  <c r="CG14" i="21"/>
  <c r="CG61" i="21"/>
  <c r="CG46" i="21"/>
  <c r="CG50" i="21"/>
  <c r="CG48" i="21"/>
  <c r="CG44" i="21"/>
  <c r="CG60" i="21"/>
  <c r="CG7" i="21"/>
  <c r="CG33" i="21"/>
  <c r="CG59" i="21"/>
  <c r="CG42" i="21"/>
  <c r="CG38" i="21"/>
  <c r="CG35" i="21"/>
  <c r="CG9" i="21"/>
  <c r="CG31" i="21"/>
  <c r="CG45" i="21"/>
  <c r="CG25" i="21"/>
  <c r="CG29" i="21"/>
  <c r="CG28" i="21"/>
  <c r="CG24" i="21"/>
  <c r="CG47" i="21"/>
  <c r="CG10" i="21"/>
  <c r="CG62" i="21"/>
  <c r="CG12" i="21"/>
  <c r="CG41" i="21"/>
  <c r="CG21" i="21"/>
  <c r="CG17" i="21"/>
  <c r="CG13" i="21"/>
  <c r="CG16" i="21"/>
  <c r="CG37" i="21"/>
  <c r="CG56" i="21"/>
  <c r="CG64" i="21"/>
  <c r="CG8" i="21"/>
  <c r="CG27" i="21"/>
  <c r="CG23" i="21"/>
  <c r="CG15" i="21"/>
  <c r="CG19" i="21"/>
  <c r="CG18" i="21"/>
  <c r="CG57" i="21"/>
  <c r="CG40" i="21"/>
  <c r="CG49" i="21"/>
  <c r="CG26" i="21"/>
  <c r="CG58" i="21"/>
  <c r="CG20" i="21"/>
  <c r="CG43" i="21"/>
  <c r="CG55" i="21"/>
  <c r="CG30" i="21"/>
  <c r="CG32" i="21"/>
  <c r="CG54" i="21"/>
  <c r="CG22" i="21"/>
  <c r="CG34" i="21"/>
  <c r="CG36" i="21"/>
  <c r="CG5" i="21"/>
  <c r="AR59" i="21"/>
  <c r="AR6" i="21"/>
  <c r="AR18" i="21"/>
  <c r="AR25" i="21"/>
  <c r="AR21" i="21"/>
  <c r="AR14" i="21"/>
  <c r="AR48" i="21"/>
  <c r="AR42" i="21"/>
  <c r="AR30" i="21"/>
  <c r="AR45" i="21"/>
  <c r="AR51" i="21"/>
  <c r="AR49" i="21"/>
  <c r="AR43" i="21"/>
  <c r="AR55" i="21"/>
  <c r="AR10" i="21"/>
  <c r="AR39" i="21"/>
  <c r="AR31" i="21"/>
  <c r="AR32" i="21"/>
  <c r="AR62" i="21"/>
  <c r="AR29" i="21"/>
  <c r="AR11" i="21"/>
  <c r="AR13" i="21"/>
  <c r="AR64" i="21"/>
  <c r="AR34" i="21"/>
  <c r="AR12" i="21"/>
  <c r="AR58" i="21"/>
  <c r="AR56" i="21"/>
  <c r="AR53" i="21"/>
  <c r="AR33" i="21"/>
  <c r="AR8" i="21"/>
  <c r="AR35" i="21"/>
  <c r="AR63" i="21"/>
  <c r="AR54" i="21"/>
  <c r="AR41" i="21"/>
  <c r="AR24" i="21"/>
  <c r="AR47" i="21"/>
  <c r="AR57" i="21"/>
  <c r="AR22" i="21"/>
  <c r="AR50" i="21"/>
  <c r="AR5" i="21"/>
  <c r="AR52" i="21"/>
  <c r="AR17" i="21"/>
  <c r="AR27" i="21"/>
  <c r="AR36" i="21"/>
  <c r="AR46" i="21"/>
  <c r="AR19" i="21"/>
  <c r="AR9" i="21"/>
  <c r="AR23" i="21"/>
  <c r="AR38" i="21"/>
  <c r="AR37" i="21"/>
  <c r="AR16" i="21"/>
  <c r="AR44" i="21"/>
  <c r="AR7" i="21"/>
  <c r="AR20" i="21"/>
  <c r="AR28" i="21"/>
  <c r="AR26" i="21"/>
  <c r="AR61" i="21"/>
  <c r="AR60" i="21"/>
  <c r="AR15" i="21"/>
  <c r="AR40" i="21"/>
  <c r="AP55" i="21"/>
  <c r="AP20" i="21"/>
  <c r="AP28" i="21"/>
  <c r="AP60" i="21"/>
  <c r="AP11" i="21"/>
  <c r="AP35" i="21"/>
  <c r="AP46" i="21"/>
  <c r="AP39" i="21"/>
  <c r="AP49" i="21"/>
  <c r="AP25" i="21"/>
  <c r="AP26" i="21"/>
  <c r="AP34" i="21"/>
  <c r="AP64" i="21"/>
  <c r="AP59" i="21"/>
  <c r="AP62" i="21"/>
  <c r="AP36" i="21"/>
  <c r="AP58" i="21"/>
  <c r="AP32" i="21"/>
  <c r="AP19" i="21"/>
  <c r="AP45" i="21"/>
  <c r="AP30" i="21"/>
  <c r="AP37" i="21"/>
  <c r="AP14" i="21"/>
  <c r="AP9" i="21"/>
  <c r="AP44" i="21"/>
  <c r="AP61" i="21"/>
  <c r="AP47" i="21"/>
  <c r="AP22" i="21"/>
  <c r="AP21" i="21"/>
  <c r="AP29" i="21"/>
  <c r="AP16" i="21"/>
  <c r="AP8" i="21"/>
  <c r="AP50" i="21"/>
  <c r="AP33" i="21"/>
  <c r="AP42" i="21"/>
  <c r="AP12" i="21"/>
  <c r="AP51" i="21"/>
  <c r="AP24" i="21"/>
  <c r="AP43" i="21"/>
  <c r="AP41" i="21"/>
  <c r="AP15" i="21"/>
  <c r="AP63" i="21"/>
  <c r="AP56" i="21"/>
  <c r="AP31" i="21"/>
  <c r="AP57" i="21"/>
  <c r="AP10" i="21"/>
  <c r="AP54" i="21"/>
  <c r="AP5" i="21"/>
  <c r="AP53" i="21"/>
  <c r="AP7" i="21"/>
  <c r="AP38" i="21"/>
  <c r="AP17" i="21"/>
  <c r="AP48" i="21"/>
  <c r="AP18" i="21"/>
  <c r="AP40" i="21"/>
  <c r="AP27" i="21"/>
  <c r="AP6" i="21"/>
  <c r="AP52" i="21"/>
  <c r="AP13" i="21"/>
  <c r="AP23" i="21"/>
  <c r="BO19" i="21"/>
  <c r="BO26" i="21"/>
  <c r="BO22" i="21"/>
  <c r="BO23" i="21"/>
  <c r="BO6" i="21"/>
  <c r="BO18" i="21"/>
  <c r="BO15" i="21"/>
  <c r="BO25" i="21"/>
  <c r="BO11" i="21"/>
  <c r="BO28" i="21"/>
  <c r="BO21" i="21"/>
  <c r="BO60" i="21"/>
  <c r="BO29" i="21"/>
  <c r="BO12" i="21"/>
  <c r="BO59" i="21"/>
  <c r="BO17" i="21"/>
  <c r="BO10" i="21"/>
  <c r="BO32" i="21"/>
  <c r="BO13" i="21"/>
  <c r="BO55" i="21"/>
  <c r="BO53" i="21"/>
  <c r="BO51" i="21"/>
  <c r="BO50" i="21"/>
  <c r="BO61" i="21"/>
  <c r="BO57" i="21"/>
  <c r="BO52" i="21"/>
  <c r="BO63" i="21"/>
  <c r="BO14" i="21"/>
  <c r="BO27" i="21"/>
  <c r="BO24" i="21"/>
  <c r="BO38" i="21"/>
  <c r="BO58" i="21"/>
  <c r="BO54" i="21"/>
  <c r="BO41" i="21"/>
  <c r="BO45" i="21"/>
  <c r="BO5" i="21"/>
  <c r="BO16" i="21"/>
  <c r="BO8" i="21"/>
  <c r="BO34" i="21"/>
  <c r="BO46" i="21"/>
  <c r="BO42" i="21"/>
  <c r="BO39" i="21"/>
  <c r="BO44" i="21"/>
  <c r="BO56" i="21"/>
  <c r="BO49" i="21"/>
  <c r="BO30" i="21"/>
  <c r="BO37" i="21"/>
  <c r="BO64" i="21"/>
  <c r="BO48" i="21"/>
  <c r="BO40" i="21"/>
  <c r="BO62" i="21"/>
  <c r="BO20" i="21"/>
  <c r="BO31" i="21"/>
  <c r="BO36" i="21"/>
  <c r="BO7" i="21"/>
  <c r="BO35" i="21"/>
  <c r="BO33" i="21"/>
  <c r="BO47" i="21"/>
  <c r="BO9" i="21"/>
  <c r="BO43" i="21"/>
  <c r="BQ28" i="21"/>
  <c r="BQ9" i="21"/>
  <c r="BQ45" i="21"/>
  <c r="BQ30" i="21"/>
  <c r="BQ34" i="21"/>
  <c r="BQ35" i="21"/>
  <c r="BQ13" i="21"/>
  <c r="BQ21" i="21"/>
  <c r="BQ12" i="21"/>
  <c r="BQ8" i="21"/>
  <c r="BQ41" i="21"/>
  <c r="BQ25" i="21"/>
  <c r="BQ29" i="21"/>
  <c r="BQ55" i="21"/>
  <c r="BQ27" i="21"/>
  <c r="BQ19" i="21"/>
  <c r="BQ5" i="21"/>
  <c r="BQ6" i="21"/>
  <c r="BQ23" i="21"/>
  <c r="BQ17" i="21"/>
  <c r="BQ16" i="21"/>
  <c r="BQ54" i="21"/>
  <c r="BQ51" i="21"/>
  <c r="BQ47" i="21"/>
  <c r="BQ56" i="21"/>
  <c r="BQ64" i="21"/>
  <c r="BQ10" i="21"/>
  <c r="BQ22" i="21"/>
  <c r="BQ18" i="21"/>
  <c r="BQ43" i="21"/>
  <c r="BQ44" i="21"/>
  <c r="BQ46" i="21"/>
  <c r="BQ39" i="21"/>
  <c r="BQ52" i="21"/>
  <c r="BQ58" i="21"/>
  <c r="BQ14" i="21"/>
  <c r="BQ40" i="21"/>
  <c r="BQ32" i="21"/>
  <c r="BQ37" i="21"/>
  <c r="BQ42" i="21"/>
  <c r="BQ63" i="21"/>
  <c r="BQ53" i="21"/>
  <c r="BQ31" i="21"/>
  <c r="BQ7" i="21"/>
  <c r="BQ36" i="21"/>
  <c r="BQ38" i="21"/>
  <c r="BQ61" i="21"/>
  <c r="BQ26" i="21"/>
  <c r="BQ20" i="21"/>
  <c r="BQ50" i="21"/>
  <c r="BQ49" i="21"/>
  <c r="BQ24" i="21"/>
  <c r="BQ62" i="21"/>
  <c r="BQ59" i="21"/>
  <c r="BQ33" i="21"/>
  <c r="BQ48" i="21"/>
  <c r="BQ57" i="21"/>
  <c r="BQ60" i="21"/>
  <c r="BQ11" i="21"/>
  <c r="BQ15" i="21"/>
  <c r="AN60" i="21"/>
  <c r="AN25" i="21"/>
  <c r="AN5" i="21"/>
  <c r="AN11" i="21"/>
  <c r="AN53" i="21"/>
  <c r="AN58" i="21"/>
  <c r="AN43" i="21"/>
  <c r="AN50" i="21"/>
  <c r="AN16" i="21"/>
  <c r="AN28" i="21"/>
  <c r="AN12" i="21"/>
  <c r="AN10" i="21"/>
  <c r="AN6" i="21"/>
  <c r="AN26" i="21"/>
  <c r="AN63" i="21"/>
  <c r="AN23" i="21"/>
  <c r="AN64" i="21"/>
  <c r="AN40" i="21"/>
  <c r="AN32" i="21"/>
  <c r="AN62" i="21"/>
  <c r="AN49" i="21"/>
  <c r="AN27" i="21"/>
  <c r="AN38" i="21"/>
  <c r="AN41" i="21"/>
  <c r="AN15" i="21"/>
  <c r="AN46" i="21"/>
  <c r="AN34" i="21"/>
  <c r="AN14" i="21"/>
  <c r="AN31" i="21"/>
  <c r="AN37" i="21"/>
  <c r="AN18" i="21"/>
  <c r="AN54" i="21"/>
  <c r="AN35" i="21"/>
  <c r="AN17" i="21"/>
  <c r="AN20" i="21"/>
  <c r="AN59" i="21"/>
  <c r="AN51" i="21"/>
  <c r="AN30" i="21"/>
  <c r="AN22" i="21"/>
  <c r="AN44" i="21"/>
  <c r="AN52" i="21"/>
  <c r="AN21" i="21"/>
  <c r="AN56" i="21"/>
  <c r="AN19" i="21"/>
  <c r="AN57" i="21"/>
  <c r="AN47" i="21"/>
  <c r="AN13" i="21"/>
  <c r="AN7" i="21"/>
  <c r="AN24" i="21"/>
  <c r="AN42" i="21"/>
  <c r="AN39" i="21"/>
  <c r="AN33" i="21"/>
  <c r="AN45" i="21"/>
  <c r="AN9" i="21"/>
  <c r="AN48" i="21"/>
  <c r="AN36" i="21"/>
  <c r="AN61" i="21"/>
  <c r="AN29" i="21"/>
  <c r="AN8" i="21"/>
  <c r="AN55" i="21"/>
  <c r="CQ23" i="21"/>
  <c r="CQ43" i="21"/>
  <c r="CQ37" i="21"/>
  <c r="CQ46" i="21"/>
  <c r="CQ42" i="21"/>
  <c r="CQ38" i="21"/>
  <c r="CQ13" i="21"/>
  <c r="CQ50" i="21"/>
  <c r="CQ63" i="21"/>
  <c r="CQ7" i="21"/>
  <c r="CQ8" i="21"/>
  <c r="CQ24" i="21"/>
  <c r="CQ20" i="21"/>
  <c r="CQ16" i="21"/>
  <c r="CQ47" i="21"/>
  <c r="CQ48" i="21"/>
  <c r="CQ57" i="21"/>
  <c r="CQ64" i="21"/>
  <c r="CQ21" i="21"/>
  <c r="CQ10" i="21"/>
  <c r="CQ6" i="21"/>
  <c r="CQ5" i="21"/>
  <c r="CQ18" i="21"/>
  <c r="CQ34" i="21"/>
  <c r="CQ45" i="21"/>
  <c r="CQ52" i="21"/>
  <c r="CQ59" i="21"/>
  <c r="CQ60" i="21"/>
  <c r="CQ53" i="21"/>
  <c r="CQ35" i="21"/>
  <c r="CQ56" i="21"/>
  <c r="CQ9" i="21"/>
  <c r="CQ19" i="21"/>
  <c r="CQ11" i="21"/>
  <c r="CQ32" i="21"/>
  <c r="CQ41" i="21"/>
  <c r="CQ49" i="21"/>
  <c r="CQ58" i="21"/>
  <c r="CQ31" i="21"/>
  <c r="CQ39" i="21"/>
  <c r="CQ54" i="21"/>
  <c r="CQ55" i="21"/>
  <c r="CQ17" i="21"/>
  <c r="CQ28" i="21"/>
  <c r="CQ15" i="21"/>
  <c r="CQ44" i="21"/>
  <c r="CQ40" i="21"/>
  <c r="CQ51" i="21"/>
  <c r="CQ61" i="21"/>
  <c r="CQ29" i="21"/>
  <c r="CQ33" i="21"/>
  <c r="CQ30" i="21"/>
  <c r="CQ36" i="21"/>
  <c r="CQ26" i="21"/>
  <c r="CQ22" i="21"/>
  <c r="CQ62" i="21"/>
  <c r="CQ12" i="21"/>
  <c r="CQ25" i="21"/>
  <c r="CQ27" i="21"/>
  <c r="CQ14" i="21"/>
  <c r="AU37" i="21"/>
  <c r="AU35" i="21"/>
  <c r="AU31" i="21"/>
  <c r="AU28" i="21"/>
  <c r="AU24" i="21"/>
  <c r="AU6" i="21"/>
  <c r="AU5" i="21"/>
  <c r="AU25" i="21"/>
  <c r="AU43" i="21"/>
  <c r="AU13" i="21"/>
  <c r="AU12" i="21"/>
  <c r="AU9" i="21"/>
  <c r="AU8" i="21"/>
  <c r="AU63" i="21"/>
  <c r="AU64" i="21"/>
  <c r="AU59" i="21"/>
  <c r="AU21" i="21"/>
  <c r="AU10" i="21"/>
  <c r="AU14" i="21"/>
  <c r="AU58" i="21"/>
  <c r="AU57" i="21"/>
  <c r="AU16" i="21"/>
  <c r="AU38" i="21"/>
  <c r="AU49" i="21"/>
  <c r="AU55" i="21"/>
  <c r="AU45" i="21"/>
  <c r="AU34" i="21"/>
  <c r="AU54" i="21"/>
  <c r="AU7" i="21"/>
  <c r="AU60" i="21"/>
  <c r="AU30" i="21"/>
  <c r="AU44" i="21"/>
  <c r="AU40" i="21"/>
  <c r="AU33" i="21"/>
  <c r="AU22" i="21"/>
  <c r="AU18" i="21"/>
  <c r="AU48" i="21"/>
  <c r="AU52" i="21"/>
  <c r="AU26" i="21"/>
  <c r="AU39" i="21"/>
  <c r="AU36" i="21"/>
  <c r="AU32" i="21"/>
  <c r="AU15" i="21"/>
  <c r="AU11" i="21"/>
  <c r="AU47" i="21"/>
  <c r="AU23" i="21"/>
  <c r="AU20" i="21"/>
  <c r="AU62" i="21"/>
  <c r="AU42" i="21"/>
  <c r="AU29" i="21"/>
  <c r="AU17" i="21"/>
  <c r="AU27" i="21"/>
  <c r="AU50" i="21"/>
  <c r="AU61" i="21"/>
  <c r="AU46" i="21"/>
  <c r="AU19" i="21"/>
  <c r="AU51" i="21"/>
  <c r="AU53" i="21"/>
  <c r="AU41" i="21"/>
  <c r="AU56" i="21"/>
  <c r="BR40" i="21"/>
  <c r="BR62" i="21"/>
  <c r="BR54" i="21"/>
  <c r="BR56" i="21"/>
  <c r="BR29" i="21"/>
  <c r="BR50" i="21"/>
  <c r="BR52" i="21"/>
  <c r="BR5" i="21"/>
  <c r="BR32" i="21"/>
  <c r="BR51" i="21"/>
  <c r="BR49" i="21"/>
  <c r="BR41" i="21"/>
  <c r="BR21" i="21"/>
  <c r="BR35" i="21"/>
  <c r="BR42" i="21"/>
  <c r="BR16" i="21"/>
  <c r="BR39" i="21"/>
  <c r="BR48" i="21"/>
  <c r="BR33" i="21"/>
  <c r="BR47" i="21"/>
  <c r="BR27" i="21"/>
  <c r="BR18" i="21"/>
  <c r="BR17" i="21"/>
  <c r="BR14" i="21"/>
  <c r="BR63" i="21"/>
  <c r="BR22" i="21"/>
  <c r="BR10" i="21"/>
  <c r="BR60" i="21"/>
  <c r="BR45" i="21"/>
  <c r="BR6" i="21"/>
  <c r="BR28" i="21"/>
  <c r="BR57" i="21"/>
  <c r="BR7" i="21"/>
  <c r="BR24" i="21"/>
  <c r="BR43" i="21"/>
  <c r="BR34" i="21"/>
  <c r="BR61" i="21"/>
  <c r="BR59" i="21"/>
  <c r="BR12" i="21"/>
  <c r="BR44" i="21"/>
  <c r="BR11" i="21"/>
  <c r="BR9" i="21"/>
  <c r="BR26" i="21"/>
  <c r="BR31" i="21"/>
  <c r="BR37" i="21"/>
  <c r="BR58" i="21"/>
  <c r="BR19" i="21"/>
  <c r="BR46" i="21"/>
  <c r="BR15" i="21"/>
  <c r="BR64" i="21"/>
  <c r="BR25" i="21"/>
  <c r="BR38" i="21"/>
  <c r="BR53" i="21"/>
  <c r="BR55" i="21"/>
  <c r="BR30" i="21"/>
  <c r="BR13" i="21"/>
  <c r="BR8" i="21"/>
  <c r="BR23" i="21"/>
  <c r="BR36" i="21"/>
  <c r="BR20" i="21"/>
  <c r="DF60" i="21"/>
  <c r="DF44" i="21"/>
  <c r="DF38" i="21"/>
  <c r="DF5" i="21"/>
  <c r="DF57" i="21"/>
  <c r="DF48" i="21"/>
  <c r="DF9" i="21"/>
  <c r="DF32" i="21"/>
  <c r="DF22" i="21"/>
  <c r="DF37" i="21"/>
  <c r="DF20" i="21"/>
  <c r="DF26" i="21"/>
  <c r="DF43" i="21"/>
  <c r="DF61" i="21"/>
  <c r="DF31" i="21"/>
  <c r="DF24" i="21"/>
  <c r="DF47" i="21"/>
  <c r="DF11" i="21"/>
  <c r="DF12" i="21"/>
  <c r="DF58" i="21"/>
  <c r="DF13" i="21"/>
  <c r="DF34" i="21"/>
  <c r="DF21" i="21"/>
  <c r="DF28" i="21"/>
  <c r="DF62" i="21"/>
  <c r="DF59" i="21"/>
  <c r="DF35" i="21"/>
  <c r="DF50" i="21"/>
  <c r="DF29" i="21"/>
  <c r="DF41" i="21"/>
  <c r="DF8" i="21"/>
  <c r="DF14" i="21"/>
  <c r="DF52" i="21"/>
  <c r="DF16" i="21"/>
  <c r="DF30" i="21"/>
  <c r="DF17" i="21"/>
  <c r="DF23" i="21"/>
  <c r="DF18" i="21"/>
  <c r="DF53" i="21"/>
  <c r="DF45" i="21"/>
  <c r="DF51" i="21"/>
  <c r="DF39" i="21"/>
  <c r="DF40" i="21"/>
  <c r="DF25" i="21"/>
  <c r="DF54" i="21"/>
  <c r="DF49" i="21"/>
  <c r="DF33" i="21"/>
  <c r="DF7" i="21"/>
  <c r="DF15" i="21"/>
  <c r="DF27" i="21"/>
  <c r="DF63" i="21"/>
  <c r="DF19" i="21"/>
  <c r="DF64" i="21"/>
  <c r="DF6" i="21"/>
  <c r="DF56" i="21"/>
  <c r="DF55" i="21"/>
  <c r="DF42" i="21"/>
  <c r="DF10" i="21"/>
  <c r="DF36" i="21"/>
  <c r="DF46" i="21"/>
  <c r="AD11" i="21"/>
  <c r="AD39" i="21"/>
  <c r="AD37" i="21"/>
  <c r="AD12" i="21"/>
  <c r="AD33" i="21"/>
  <c r="AD64" i="21"/>
  <c r="AD7" i="21"/>
  <c r="AD8" i="21"/>
  <c r="AD47" i="21"/>
  <c r="AD28" i="21"/>
  <c r="AD9" i="21"/>
  <c r="AD53" i="21"/>
  <c r="AD57" i="21"/>
  <c r="AD6" i="21"/>
  <c r="AD15" i="21"/>
  <c r="AD58" i="21"/>
  <c r="AD20" i="21"/>
  <c r="AD61" i="21"/>
  <c r="AD27" i="21"/>
  <c r="AD56" i="21"/>
  <c r="AD63" i="21"/>
  <c r="AD43" i="21"/>
  <c r="AD25" i="21"/>
  <c r="AD13" i="21"/>
  <c r="AD18" i="21"/>
  <c r="AD16" i="21"/>
  <c r="AD30" i="21"/>
  <c r="AD21" i="21"/>
  <c r="AD31" i="21"/>
  <c r="AD36" i="21"/>
  <c r="AD22" i="21"/>
  <c r="AD29" i="21"/>
  <c r="AD44" i="21"/>
  <c r="AD34" i="21"/>
  <c r="AD5" i="21"/>
  <c r="AD55" i="21"/>
  <c r="AD60" i="21"/>
  <c r="AD46" i="21"/>
  <c r="AD19" i="21"/>
  <c r="AD40" i="21"/>
  <c r="AD48" i="21"/>
  <c r="AD51" i="21"/>
  <c r="AD32" i="21"/>
  <c r="AD54" i="21"/>
  <c r="AD10" i="21"/>
  <c r="AD49" i="21"/>
  <c r="AD50" i="21"/>
  <c r="AD35" i="21"/>
  <c r="AD41" i="21"/>
  <c r="AD45" i="21"/>
  <c r="AD14" i="21"/>
  <c r="AD26" i="21"/>
  <c r="AD42" i="21"/>
  <c r="AD38" i="21"/>
  <c r="AD62" i="21"/>
  <c r="AD23" i="21"/>
  <c r="AD52" i="21"/>
  <c r="AD24" i="21"/>
  <c r="AD17" i="21"/>
  <c r="AD59" i="21"/>
  <c r="CD64" i="21"/>
  <c r="CD16" i="21"/>
  <c r="CD28" i="21"/>
  <c r="CD26" i="21"/>
  <c r="CD25" i="21"/>
  <c r="CD21" i="21"/>
  <c r="CD54" i="21"/>
  <c r="CD7" i="21"/>
  <c r="CD47" i="21"/>
  <c r="CD40" i="21"/>
  <c r="CD45" i="21"/>
  <c r="CD57" i="21"/>
  <c r="CD42" i="21"/>
  <c r="CD10" i="21"/>
  <c r="CD6" i="21"/>
  <c r="CD23" i="21"/>
  <c r="CD15" i="21"/>
  <c r="CD11" i="21"/>
  <c r="CD9" i="21"/>
  <c r="CD59" i="21"/>
  <c r="CD34" i="21"/>
  <c r="CD41" i="21"/>
  <c r="CD33" i="21"/>
  <c r="CD12" i="21"/>
  <c r="CD50" i="21"/>
  <c r="CD8" i="21"/>
  <c r="CD17" i="21"/>
  <c r="CD51" i="21"/>
  <c r="CD22" i="21"/>
  <c r="CD48" i="21"/>
  <c r="CD44" i="21"/>
  <c r="CD62" i="21"/>
  <c r="CD46" i="21"/>
  <c r="CD24" i="21"/>
  <c r="CD36" i="21"/>
  <c r="CD32" i="21"/>
  <c r="CD55" i="21"/>
  <c r="CD29" i="21"/>
  <c r="CD58" i="21"/>
  <c r="CD39" i="21"/>
  <c r="CD14" i="21"/>
  <c r="CD43" i="21"/>
  <c r="CD60" i="21"/>
  <c r="CD52" i="21"/>
  <c r="CD49" i="21"/>
  <c r="CD31" i="21"/>
  <c r="CD18" i="21"/>
  <c r="CD63" i="21"/>
  <c r="CD13" i="21"/>
  <c r="CD53" i="21"/>
  <c r="CD27" i="21"/>
  <c r="CD19" i="21"/>
  <c r="CD37" i="21"/>
  <c r="CD61" i="21"/>
  <c r="CD38" i="21"/>
  <c r="CD35" i="21"/>
  <c r="CD5" i="21"/>
  <c r="CD56" i="21"/>
  <c r="CD30" i="21"/>
  <c r="CD20" i="21"/>
  <c r="AB18" i="21"/>
  <c r="AB36" i="21"/>
  <c r="AB21" i="21"/>
  <c r="AB5" i="21"/>
  <c r="AB20" i="21"/>
  <c r="AB16" i="21"/>
  <c r="AB38" i="21"/>
  <c r="AB32" i="21"/>
  <c r="AB45" i="21"/>
  <c r="AB25" i="21"/>
  <c r="AB57" i="21"/>
  <c r="AB28" i="21"/>
  <c r="AB23" i="21"/>
  <c r="AB30" i="21"/>
  <c r="AB40" i="21"/>
  <c r="AB59" i="21"/>
  <c r="AB13" i="21"/>
  <c r="AB54" i="21"/>
  <c r="AB48" i="21"/>
  <c r="AB31" i="21"/>
  <c r="AB55" i="21"/>
  <c r="AB33" i="21"/>
  <c r="AB50" i="21"/>
  <c r="AB44" i="21"/>
  <c r="AB63" i="21"/>
  <c r="AB9" i="21"/>
  <c r="AB27" i="21"/>
  <c r="AB10" i="21"/>
  <c r="AB42" i="21"/>
  <c r="AB39" i="21"/>
  <c r="AB62" i="21"/>
  <c r="AB43" i="21"/>
  <c r="AB34" i="21"/>
  <c r="AB49" i="21"/>
  <c r="AB46" i="21"/>
  <c r="AB12" i="21"/>
  <c r="AB64" i="21"/>
  <c r="AB8" i="21"/>
  <c r="AB29" i="21"/>
  <c r="AB41" i="21"/>
  <c r="AB24" i="21"/>
  <c r="AB56" i="21"/>
  <c r="AB60" i="21"/>
  <c r="AB11" i="21"/>
  <c r="AB6" i="21"/>
  <c r="AB53" i="21"/>
  <c r="AB52" i="21"/>
  <c r="AB58" i="21"/>
  <c r="AB61" i="21"/>
  <c r="AB15" i="21"/>
  <c r="AB22" i="21"/>
  <c r="AB47" i="21"/>
  <c r="AB37" i="21"/>
  <c r="AB7" i="21"/>
  <c r="AB51" i="21"/>
  <c r="AB26" i="21"/>
  <c r="AB17" i="21"/>
  <c r="AB35" i="21"/>
  <c r="AB14" i="21"/>
  <c r="AB19" i="21"/>
  <c r="BB38" i="21"/>
  <c r="BB35" i="21"/>
  <c r="BB34" i="21"/>
  <c r="BB33" i="21"/>
  <c r="BB45" i="21"/>
  <c r="BB60" i="21"/>
  <c r="BB10" i="21"/>
  <c r="BB18" i="21"/>
  <c r="BB25" i="21"/>
  <c r="BB21" i="21"/>
  <c r="BB57" i="21"/>
  <c r="BB29" i="21"/>
  <c r="BB41" i="21"/>
  <c r="BB59" i="21"/>
  <c r="BB16" i="21"/>
  <c r="BB56" i="21"/>
  <c r="BB31" i="21"/>
  <c r="BB26" i="21"/>
  <c r="BB46" i="21"/>
  <c r="BB47" i="21"/>
  <c r="BB27" i="21"/>
  <c r="BB54" i="21"/>
  <c r="BB6" i="21"/>
  <c r="BB13" i="21"/>
  <c r="BB12" i="21"/>
  <c r="BB19" i="21"/>
  <c r="BB7" i="21"/>
  <c r="BB14" i="21"/>
  <c r="BB15" i="21"/>
  <c r="BB52" i="21"/>
  <c r="BB64" i="21"/>
  <c r="BB55" i="21"/>
  <c r="BB62" i="21"/>
  <c r="BB11" i="21"/>
  <c r="BB9" i="21"/>
  <c r="BB28" i="21"/>
  <c r="BB50" i="21"/>
  <c r="BB32" i="21"/>
  <c r="BB44" i="21"/>
  <c r="BB40" i="21"/>
  <c r="BB51" i="21"/>
  <c r="BB63" i="21"/>
  <c r="BB8" i="21"/>
  <c r="BB5" i="21"/>
  <c r="BB43" i="21"/>
  <c r="BB23" i="21"/>
  <c r="BB48" i="21"/>
  <c r="BB49" i="21"/>
  <c r="BB58" i="21"/>
  <c r="BB17" i="21"/>
  <c r="BB39" i="21"/>
  <c r="BB53" i="21"/>
  <c r="BB20" i="21"/>
  <c r="BB22" i="21"/>
  <c r="BB36" i="21"/>
  <c r="BB61" i="21"/>
  <c r="BB24" i="21"/>
  <c r="BB42" i="21"/>
  <c r="BB37" i="21"/>
  <c r="BB30" i="21"/>
  <c r="CX50" i="21"/>
  <c r="CX55" i="21"/>
  <c r="CX63" i="21"/>
  <c r="CX48" i="21"/>
  <c r="CX37" i="21"/>
  <c r="CX46" i="21"/>
  <c r="CX14" i="21"/>
  <c r="CX47" i="21"/>
  <c r="CX36" i="21"/>
  <c r="CX56" i="21"/>
  <c r="CX53" i="21"/>
  <c r="CX41" i="21"/>
  <c r="CX31" i="21"/>
  <c r="CX18" i="21"/>
  <c r="CX19" i="21"/>
  <c r="CX30" i="21"/>
  <c r="CX43" i="21"/>
  <c r="CX32" i="21"/>
  <c r="CX45" i="21"/>
  <c r="CX34" i="21"/>
  <c r="CX22" i="21"/>
  <c r="CX24" i="21"/>
  <c r="CX8" i="21"/>
  <c r="CX26" i="21"/>
  <c r="CX25" i="21"/>
  <c r="CX21" i="21"/>
  <c r="CX28" i="21"/>
  <c r="CX5" i="21"/>
  <c r="CX51" i="21"/>
  <c r="CX62" i="21"/>
  <c r="CX16" i="21"/>
  <c r="CX10" i="21"/>
  <c r="CX7" i="21"/>
  <c r="CX11" i="21"/>
  <c r="CX64" i="21"/>
  <c r="CX40" i="21"/>
  <c r="CX15" i="21"/>
  <c r="CX58" i="21"/>
  <c r="CX20" i="21"/>
  <c r="CX23" i="21"/>
  <c r="CX12" i="21"/>
  <c r="CX59" i="21"/>
  <c r="CX44" i="21"/>
  <c r="CX29" i="21"/>
  <c r="CX54" i="21"/>
  <c r="CX61" i="21"/>
  <c r="CX49" i="21"/>
  <c r="CX17" i="21"/>
  <c r="CX57" i="21"/>
  <c r="CX60" i="21"/>
  <c r="CX42" i="21"/>
  <c r="CX27" i="21"/>
  <c r="CX9" i="21"/>
  <c r="CX33" i="21"/>
  <c r="CX35" i="21"/>
  <c r="CX13" i="21"/>
  <c r="CX6" i="21"/>
  <c r="CX38" i="21"/>
  <c r="CX39" i="21"/>
  <c r="CX52" i="21"/>
  <c r="Z53" i="21"/>
  <c r="Z33" i="21"/>
  <c r="Z29" i="21"/>
  <c r="Z49" i="21"/>
  <c r="Z5" i="21"/>
  <c r="Z41" i="21"/>
  <c r="Z18" i="21"/>
  <c r="Z30" i="21"/>
  <c r="Z38" i="21"/>
  <c r="Z35" i="21"/>
  <c r="Z24" i="21"/>
  <c r="Z64" i="21"/>
  <c r="Z25" i="21"/>
  <c r="Z13" i="21"/>
  <c r="Z28" i="21"/>
  <c r="Z14" i="21"/>
  <c r="Z10" i="21"/>
  <c r="Z9" i="21"/>
  <c r="Z45" i="21"/>
  <c r="Z22" i="21"/>
  <c r="Z55" i="21"/>
  <c r="Z62" i="21"/>
  <c r="Z15" i="21"/>
  <c r="Z19" i="21"/>
  <c r="Z17" i="21"/>
  <c r="Z58" i="21"/>
  <c r="Z37" i="21"/>
  <c r="Z16" i="21"/>
  <c r="Z46" i="21"/>
  <c r="Z60" i="21"/>
  <c r="Z7" i="21"/>
  <c r="Z31" i="21"/>
  <c r="Z6" i="21"/>
  <c r="Z40" i="21"/>
  <c r="Z26" i="21"/>
  <c r="Z8" i="21"/>
  <c r="Z50" i="21"/>
  <c r="Z48" i="21"/>
  <c r="Z59" i="21"/>
  <c r="Z61" i="21"/>
  <c r="Z63" i="21"/>
  <c r="Z42" i="21"/>
  <c r="Z20" i="21"/>
  <c r="Z57" i="21"/>
  <c r="Z27" i="21"/>
  <c r="Z36" i="21"/>
  <c r="Z54" i="21"/>
  <c r="Z44" i="21"/>
  <c r="Z52" i="21"/>
  <c r="Z34" i="21"/>
  <c r="Z11" i="21"/>
  <c r="Z51" i="21"/>
  <c r="Z12" i="21"/>
  <c r="Z39" i="21"/>
  <c r="Z32" i="21"/>
  <c r="Z47" i="21"/>
  <c r="Z43" i="21"/>
  <c r="Z23" i="21"/>
  <c r="Z56" i="21"/>
  <c r="Z21" i="21"/>
  <c r="BV26" i="21"/>
  <c r="BV21" i="21"/>
  <c r="BV22" i="21"/>
  <c r="BV15" i="21"/>
  <c r="BV11" i="21"/>
  <c r="BV63" i="21"/>
  <c r="BV23" i="21"/>
  <c r="BV27" i="21"/>
  <c r="BV18" i="21"/>
  <c r="BV19" i="21"/>
  <c r="BV5" i="21"/>
  <c r="BV62" i="21"/>
  <c r="BV52" i="21"/>
  <c r="BV64" i="21"/>
  <c r="BV58" i="21"/>
  <c r="BV17" i="21"/>
  <c r="BV20" i="21"/>
  <c r="BV6" i="21"/>
  <c r="BV56" i="21"/>
  <c r="BV51" i="21"/>
  <c r="BV32" i="21"/>
  <c r="BV8" i="21"/>
  <c r="BV44" i="21"/>
  <c r="BV59" i="21"/>
  <c r="BV60" i="21"/>
  <c r="BV40" i="21"/>
  <c r="BV43" i="21"/>
  <c r="BV38" i="21"/>
  <c r="BV31" i="21"/>
  <c r="BV49" i="21"/>
  <c r="BV53" i="21"/>
  <c r="BV61" i="21"/>
  <c r="BV48" i="21"/>
  <c r="BV46" i="21"/>
  <c r="BV35" i="21"/>
  <c r="BV34" i="21"/>
  <c r="BV24" i="21"/>
  <c r="BV33" i="21"/>
  <c r="BV39" i="21"/>
  <c r="BV36" i="21"/>
  <c r="BV47" i="21"/>
  <c r="BV50" i="21"/>
  <c r="BV10" i="21"/>
  <c r="BV28" i="21"/>
  <c r="BV12" i="21"/>
  <c r="BV25" i="21"/>
  <c r="BV16" i="21"/>
  <c r="BV7" i="21"/>
  <c r="BV41" i="21"/>
  <c r="BV42" i="21"/>
  <c r="BV13" i="21"/>
  <c r="BV9" i="21"/>
  <c r="BV37" i="21"/>
  <c r="BV29" i="21"/>
  <c r="BV30" i="21"/>
  <c r="BV57" i="21"/>
  <c r="BV54" i="21"/>
  <c r="BV14" i="21"/>
  <c r="BV55" i="21"/>
  <c r="BV45" i="21"/>
  <c r="AV57" i="21"/>
  <c r="AV7" i="21"/>
  <c r="AV11" i="21"/>
  <c r="AV6" i="21"/>
  <c r="AV59" i="21"/>
  <c r="AV47" i="21"/>
  <c r="AV29" i="21"/>
  <c r="AV9" i="21"/>
  <c r="AV49" i="21"/>
  <c r="AV31" i="21"/>
  <c r="AV35" i="21"/>
  <c r="AV48" i="21"/>
  <c r="AV37" i="21"/>
  <c r="AV10" i="21"/>
  <c r="AV27" i="21"/>
  <c r="AV36" i="21"/>
  <c r="AV28" i="21"/>
  <c r="AV53" i="21"/>
  <c r="AV44" i="21"/>
  <c r="AV50" i="21"/>
  <c r="AV63" i="21"/>
  <c r="AV24" i="21"/>
  <c r="AV26" i="21"/>
  <c r="AV42" i="21"/>
  <c r="AV21" i="21"/>
  <c r="AV43" i="21"/>
  <c r="AV34" i="21"/>
  <c r="AV15" i="21"/>
  <c r="AV8" i="21"/>
  <c r="AV45" i="21"/>
  <c r="AV64" i="21"/>
  <c r="AV30" i="21"/>
  <c r="AV61" i="21"/>
  <c r="AV51" i="21"/>
  <c r="AV33" i="21"/>
  <c r="AV32" i="21"/>
  <c r="AV14" i="21"/>
  <c r="AV60" i="21"/>
  <c r="AV55" i="21"/>
  <c r="AV19" i="21"/>
  <c r="AV13" i="21"/>
  <c r="AV40" i="21"/>
  <c r="AV20" i="21"/>
  <c r="AV46" i="21"/>
  <c r="AV38" i="21"/>
  <c r="AV16" i="21"/>
  <c r="AV58" i="21"/>
  <c r="AV17" i="21"/>
  <c r="AV18" i="21"/>
  <c r="AV52" i="21"/>
  <c r="AV39" i="21"/>
  <c r="AV56" i="21"/>
  <c r="AV25" i="21"/>
  <c r="AV22" i="21"/>
  <c r="AV23" i="21"/>
  <c r="AV62" i="21"/>
  <c r="AV54" i="21"/>
  <c r="AV5" i="21"/>
  <c r="AV12" i="21"/>
  <c r="AV41" i="21"/>
  <c r="CB39" i="21"/>
  <c r="CB50" i="21"/>
  <c r="CB52" i="21"/>
  <c r="CB34" i="21"/>
  <c r="CB27" i="21"/>
  <c r="CB12" i="21"/>
  <c r="CB25" i="21"/>
  <c r="CB36" i="21"/>
  <c r="CB41" i="21"/>
  <c r="CB47" i="21"/>
  <c r="CB43" i="21"/>
  <c r="CB29" i="21"/>
  <c r="CB20" i="21"/>
  <c r="CB5" i="21"/>
  <c r="CB13" i="21"/>
  <c r="CB19" i="21"/>
  <c r="CB45" i="21"/>
  <c r="CB32" i="21"/>
  <c r="CB28" i="21"/>
  <c r="CB18" i="21"/>
  <c r="CB6" i="21"/>
  <c r="CB40" i="21"/>
  <c r="CB17" i="21"/>
  <c r="CB16" i="21"/>
  <c r="CB15" i="21"/>
  <c r="CB14" i="21"/>
  <c r="CB53" i="21"/>
  <c r="CB38" i="21"/>
  <c r="CB64" i="21"/>
  <c r="CB60" i="21"/>
  <c r="CB33" i="21"/>
  <c r="CB22" i="21"/>
  <c r="CB11" i="21"/>
  <c r="CB54" i="21"/>
  <c r="CB42" i="21"/>
  <c r="CB49" i="21"/>
  <c r="CB21" i="21"/>
  <c r="CB57" i="21"/>
  <c r="CB9" i="21"/>
  <c r="CB10" i="21"/>
  <c r="CB56" i="21"/>
  <c r="CB51" i="21"/>
  <c r="CB31" i="21"/>
  <c r="CB44" i="21"/>
  <c r="CB55" i="21"/>
  <c r="CB61" i="21"/>
  <c r="CB8" i="21"/>
  <c r="CB30" i="21"/>
  <c r="CB37" i="21"/>
  <c r="CB63" i="21"/>
  <c r="CB58" i="21"/>
  <c r="CB26" i="21"/>
  <c r="CB46" i="21"/>
  <c r="CB35" i="21"/>
  <c r="CB24" i="21"/>
  <c r="CB7" i="21"/>
  <c r="CB62" i="21"/>
  <c r="CB23" i="21"/>
  <c r="CB48" i="21"/>
  <c r="CB59" i="21"/>
  <c r="AF62" i="21"/>
  <c r="AF14" i="21"/>
  <c r="AF17" i="21"/>
  <c r="AF5" i="21"/>
  <c r="AF56" i="21"/>
  <c r="AF41" i="21"/>
  <c r="AF37" i="21"/>
  <c r="AF51" i="21"/>
  <c r="AF16" i="21"/>
  <c r="AF29" i="21"/>
  <c r="AF23" i="21"/>
  <c r="AF15" i="21"/>
  <c r="AF53" i="21"/>
  <c r="AF36" i="21"/>
  <c r="AF9" i="21"/>
  <c r="AF64" i="21"/>
  <c r="AF46" i="21"/>
  <c r="AF13" i="21"/>
  <c r="AF18" i="21"/>
  <c r="AF12" i="21"/>
  <c r="AF49" i="21"/>
  <c r="AF57" i="21"/>
  <c r="AF7" i="21"/>
  <c r="AF40" i="21"/>
  <c r="AF38" i="21"/>
  <c r="AF58" i="21"/>
  <c r="AF32" i="21"/>
  <c r="AF30" i="21"/>
  <c r="AF60" i="21"/>
  <c r="AF26" i="21"/>
  <c r="AF24" i="21"/>
  <c r="AF19" i="21"/>
  <c r="AF59" i="21"/>
  <c r="AF31" i="21"/>
  <c r="AF55" i="21"/>
  <c r="AF43" i="21"/>
  <c r="AF54" i="21"/>
  <c r="AF6" i="21"/>
  <c r="AF21" i="21"/>
  <c r="AF44" i="21"/>
  <c r="AF35" i="21"/>
  <c r="AF39" i="21"/>
  <c r="AF61" i="21"/>
  <c r="AF22" i="21"/>
  <c r="AF20" i="21"/>
  <c r="AF28" i="21"/>
  <c r="AF33" i="21"/>
  <c r="AF50" i="21"/>
  <c r="AF45" i="21"/>
  <c r="AF10" i="21"/>
  <c r="AF8" i="21"/>
  <c r="AF42" i="21"/>
  <c r="AF52" i="21"/>
  <c r="AF11" i="21"/>
  <c r="AF27" i="21"/>
  <c r="AF63" i="21"/>
  <c r="AF48" i="21"/>
  <c r="AF25" i="21"/>
  <c r="AF47" i="21"/>
  <c r="AF34" i="21"/>
  <c r="BM54" i="21"/>
  <c r="BM5" i="21"/>
  <c r="BM14" i="21"/>
  <c r="BM10" i="21"/>
  <c r="BM58" i="21"/>
  <c r="BM53" i="21"/>
  <c r="BM45" i="21"/>
  <c r="BM41" i="21"/>
  <c r="BM52" i="21"/>
  <c r="BM57" i="21"/>
  <c r="BM15" i="21"/>
  <c r="BM61" i="21"/>
  <c r="BM56" i="21"/>
  <c r="BM60" i="21"/>
  <c r="BM42" i="21"/>
  <c r="BM38" i="21"/>
  <c r="BM35" i="21"/>
  <c r="BM47" i="21"/>
  <c r="BM62" i="21"/>
  <c r="BM39" i="21"/>
  <c r="BM31" i="21"/>
  <c r="BM20" i="21"/>
  <c r="BM9" i="21"/>
  <c r="BM29" i="21"/>
  <c r="BM46" i="21"/>
  <c r="BM50" i="21"/>
  <c r="BM44" i="21"/>
  <c r="BM30" i="21"/>
  <c r="BM17" i="21"/>
  <c r="BM27" i="21"/>
  <c r="BM11" i="21"/>
  <c r="BM21" i="21"/>
  <c r="BM24" i="21"/>
  <c r="BM32" i="21"/>
  <c r="BM33" i="21"/>
  <c r="BM34" i="21"/>
  <c r="BM12" i="21"/>
  <c r="BM6" i="21"/>
  <c r="BM22" i="21"/>
  <c r="BM25" i="21"/>
  <c r="BM37" i="21"/>
  <c r="BM16" i="21"/>
  <c r="BM7" i="21"/>
  <c r="BM59" i="21"/>
  <c r="BM55" i="21"/>
  <c r="BM43" i="21"/>
  <c r="BM23" i="21"/>
  <c r="BM26" i="21"/>
  <c r="BM48" i="21"/>
  <c r="BM40" i="21"/>
  <c r="BM63" i="21"/>
  <c r="BM8" i="21"/>
  <c r="BM36" i="21"/>
  <c r="BM28" i="21"/>
  <c r="BM19" i="21"/>
  <c r="BM64" i="21"/>
  <c r="BM49" i="21"/>
  <c r="BM13" i="21"/>
  <c r="BM18" i="21"/>
  <c r="BM51" i="21"/>
  <c r="DG44" i="21"/>
  <c r="DG55" i="21"/>
  <c r="DG41" i="21"/>
  <c r="DG46" i="21"/>
  <c r="DG54" i="21"/>
  <c r="DG39" i="21"/>
  <c r="DG17" i="21"/>
  <c r="DG16" i="21"/>
  <c r="DG30" i="21"/>
  <c r="DG40" i="21"/>
  <c r="DG48" i="21"/>
  <c r="DG34" i="21"/>
  <c r="DG29" i="21"/>
  <c r="DG19" i="21"/>
  <c r="DG49" i="21"/>
  <c r="DG32" i="21"/>
  <c r="DG47" i="21"/>
  <c r="DG26" i="21"/>
  <c r="DG22" i="21"/>
  <c r="DG28" i="21"/>
  <c r="DG20" i="21"/>
  <c r="DG27" i="21"/>
  <c r="DG35" i="21"/>
  <c r="DG31" i="21"/>
  <c r="DG9" i="21"/>
  <c r="DG8" i="21"/>
  <c r="DG59" i="21"/>
  <c r="DG43" i="21"/>
  <c r="DG15" i="21"/>
  <c r="DG62" i="21"/>
  <c r="DG12" i="21"/>
  <c r="DG13" i="21"/>
  <c r="DG14" i="21"/>
  <c r="DG64" i="21"/>
  <c r="DG60" i="21"/>
  <c r="DG5" i="21"/>
  <c r="DG38" i="21"/>
  <c r="DG56" i="21"/>
  <c r="DG10" i="21"/>
  <c r="DG7" i="21"/>
  <c r="DG63" i="21"/>
  <c r="DG51" i="21"/>
  <c r="DG57" i="21"/>
  <c r="DG53" i="21"/>
  <c r="DG24" i="21"/>
  <c r="DG50" i="21"/>
  <c r="DG42" i="21"/>
  <c r="DG23" i="21"/>
  <c r="DG6" i="21"/>
  <c r="DG61" i="21"/>
  <c r="DG37" i="21"/>
  <c r="DG18" i="21"/>
  <c r="DG21" i="21"/>
  <c r="DG58" i="21"/>
  <c r="DG36" i="21"/>
  <c r="DG11" i="21"/>
  <c r="DG45" i="21"/>
  <c r="DG52" i="21"/>
  <c r="DG33" i="21"/>
  <c r="DG25" i="21"/>
  <c r="CN25" i="21"/>
  <c r="CN12" i="21"/>
  <c r="CN29" i="21"/>
  <c r="CN54" i="21"/>
  <c r="CN37" i="21"/>
  <c r="CN14" i="21"/>
  <c r="CN63" i="21"/>
  <c r="CN56" i="21"/>
  <c r="CN10" i="21"/>
  <c r="CN17" i="21"/>
  <c r="CN13" i="21"/>
  <c r="CN43" i="21"/>
  <c r="CN24" i="21"/>
  <c r="CN61" i="21"/>
  <c r="CN42" i="21"/>
  <c r="CN50" i="21"/>
  <c r="CN6" i="21"/>
  <c r="CN7" i="21"/>
  <c r="CN60" i="21"/>
  <c r="CN31" i="21"/>
  <c r="CN5" i="21"/>
  <c r="CN57" i="21"/>
  <c r="CN44" i="21"/>
  <c r="CN34" i="21"/>
  <c r="CN46" i="21"/>
  <c r="CN38" i="21"/>
  <c r="CN40" i="21"/>
  <c r="CN21" i="21"/>
  <c r="CN53" i="21"/>
  <c r="CN27" i="21"/>
  <c r="CN26" i="21"/>
  <c r="CN55" i="21"/>
  <c r="CN52" i="21"/>
  <c r="CN48" i="21"/>
  <c r="CN32" i="21"/>
  <c r="CN18" i="21"/>
  <c r="CN45" i="21"/>
  <c r="CN51" i="21"/>
  <c r="CN19" i="21"/>
  <c r="CN35" i="21"/>
  <c r="CN30" i="21"/>
  <c r="CN22" i="21"/>
  <c r="CN59" i="21"/>
  <c r="CN33" i="21"/>
  <c r="CN11" i="21"/>
  <c r="CN16" i="21"/>
  <c r="CN39" i="21"/>
  <c r="CN62" i="21"/>
  <c r="CN64" i="21"/>
  <c r="CN23" i="21"/>
  <c r="CN8" i="21"/>
  <c r="CN58" i="21"/>
  <c r="CN41" i="21"/>
  <c r="CN20" i="21"/>
  <c r="CN9" i="21"/>
  <c r="CN49" i="21"/>
  <c r="CN36" i="21"/>
  <c r="CN15" i="21"/>
  <c r="CN47" i="21"/>
  <c r="CN28" i="21"/>
  <c r="CT56" i="21"/>
  <c r="CT42" i="21"/>
  <c r="CT36" i="21"/>
  <c r="CT40" i="21"/>
  <c r="CT28" i="21"/>
  <c r="CT20" i="21"/>
  <c r="CT60" i="21"/>
  <c r="CT22" i="21"/>
  <c r="CT17" i="21"/>
  <c r="CT44" i="21"/>
  <c r="CT57" i="21"/>
  <c r="CT26" i="21"/>
  <c r="CT50" i="21"/>
  <c r="CT46" i="21"/>
  <c r="CT35" i="21"/>
  <c r="CT33" i="21"/>
  <c r="CT9" i="21"/>
  <c r="CT58" i="21"/>
  <c r="CT18" i="21"/>
  <c r="CT27" i="21"/>
  <c r="CT19" i="21"/>
  <c r="CT7" i="21"/>
  <c r="CT61" i="21"/>
  <c r="CT34" i="21"/>
  <c r="CT29" i="21"/>
  <c r="CT64" i="21"/>
  <c r="CT63" i="21"/>
  <c r="CT54" i="21"/>
  <c r="CT59" i="21"/>
  <c r="CT55" i="21"/>
  <c r="CT62" i="21"/>
  <c r="CT11" i="21"/>
  <c r="CT12" i="21"/>
  <c r="CT15" i="21"/>
  <c r="CT32" i="21"/>
  <c r="CT25" i="21"/>
  <c r="CT38" i="21"/>
  <c r="CT39" i="21"/>
  <c r="CT48" i="21"/>
  <c r="CT51" i="21"/>
  <c r="CT10" i="21"/>
  <c r="CT41" i="21"/>
  <c r="CT14" i="21"/>
  <c r="CT52" i="21"/>
  <c r="CT24" i="21"/>
  <c r="CT47" i="21"/>
  <c r="CT23" i="21"/>
  <c r="CT37" i="21"/>
  <c r="CT16" i="21"/>
  <c r="CT31" i="21"/>
  <c r="CT8" i="21"/>
  <c r="CT5" i="21"/>
  <c r="CT21" i="21"/>
  <c r="CT45" i="21"/>
  <c r="CT53" i="21"/>
  <c r="CT30" i="21"/>
  <c r="CT43" i="21"/>
  <c r="CT49" i="21"/>
  <c r="CT6" i="21"/>
  <c r="CT13" i="21"/>
  <c r="AL33" i="21"/>
  <c r="AL48" i="21"/>
  <c r="AL56" i="21"/>
  <c r="AL37" i="21"/>
  <c r="AL42" i="21"/>
  <c r="AL50" i="21"/>
  <c r="AL17" i="21"/>
  <c r="AL12" i="21"/>
  <c r="AL34" i="21"/>
  <c r="AL32" i="21"/>
  <c r="AL36" i="21"/>
  <c r="AL46" i="21"/>
  <c r="AL14" i="21"/>
  <c r="AL20" i="21"/>
  <c r="AL19" i="21"/>
  <c r="AL25" i="21"/>
  <c r="AL35" i="21"/>
  <c r="AL52" i="21"/>
  <c r="AL18" i="21"/>
  <c r="AL24" i="21"/>
  <c r="AL13" i="21"/>
  <c r="AL53" i="21"/>
  <c r="AL28" i="21"/>
  <c r="AL31" i="21"/>
  <c r="AL7" i="21"/>
  <c r="AL9" i="21"/>
  <c r="AL57" i="21"/>
  <c r="AL54" i="21"/>
  <c r="AL39" i="21"/>
  <c r="AL59" i="21"/>
  <c r="AL15" i="21"/>
  <c r="AL23" i="21"/>
  <c r="AL11" i="21"/>
  <c r="AL64" i="21"/>
  <c r="AL40" i="21"/>
  <c r="AL45" i="21"/>
  <c r="AL26" i="21"/>
  <c r="AL60" i="21"/>
  <c r="AL5" i="21"/>
  <c r="AL8" i="21"/>
  <c r="AL61" i="21"/>
  <c r="AL44" i="21"/>
  <c r="AL47" i="21"/>
  <c r="AL43" i="21"/>
  <c r="AL16" i="21"/>
  <c r="AL51" i="21"/>
  <c r="AL63" i="21"/>
  <c r="AL27" i="21"/>
  <c r="AL49" i="21"/>
  <c r="AL29" i="21"/>
  <c r="AL10" i="21"/>
  <c r="AL6" i="21"/>
  <c r="AL55" i="21"/>
  <c r="AL38" i="21"/>
  <c r="AL21" i="21"/>
  <c r="AL62" i="21"/>
  <c r="AL58" i="21"/>
  <c r="AL30" i="21"/>
  <c r="AL22" i="21"/>
  <c r="AL41" i="21"/>
  <c r="AS36" i="21"/>
  <c r="AS50" i="21"/>
  <c r="AS48" i="21"/>
  <c r="AS44" i="21"/>
  <c r="AS43" i="21"/>
  <c r="AS37" i="21"/>
  <c r="AS39" i="21"/>
  <c r="AS57" i="21"/>
  <c r="AS18" i="21"/>
  <c r="AS6" i="21"/>
  <c r="AS29" i="21"/>
  <c r="AS26" i="21"/>
  <c r="AS30" i="21"/>
  <c r="AS11" i="21"/>
  <c r="AS17" i="21"/>
  <c r="AS7" i="21"/>
  <c r="AS52" i="21"/>
  <c r="AS33" i="21"/>
  <c r="AS49" i="21"/>
  <c r="AS38" i="21"/>
  <c r="AS59" i="21"/>
  <c r="AS51" i="21"/>
  <c r="AS28" i="21"/>
  <c r="AS8" i="21"/>
  <c r="AS60" i="21"/>
  <c r="AS62" i="21"/>
  <c r="AS47" i="21"/>
  <c r="AS35" i="21"/>
  <c r="AS9" i="21"/>
  <c r="AS64" i="21"/>
  <c r="AS22" i="21"/>
  <c r="AS46" i="21"/>
  <c r="AS40" i="21"/>
  <c r="AS41" i="21"/>
  <c r="AS12" i="21"/>
  <c r="AS54" i="21"/>
  <c r="AS53" i="21"/>
  <c r="AS23" i="21"/>
  <c r="AS58" i="21"/>
  <c r="AS27" i="21"/>
  <c r="AS21" i="21"/>
  <c r="AS13" i="21"/>
  <c r="AS42" i="21"/>
  <c r="AS61" i="21"/>
  <c r="AS55" i="21"/>
  <c r="AS25" i="21"/>
  <c r="AS10" i="21"/>
  <c r="AS31" i="21"/>
  <c r="AS16" i="21"/>
  <c r="AS34" i="21"/>
  <c r="AS63" i="21"/>
  <c r="AS45" i="21"/>
  <c r="AS14" i="21"/>
  <c r="AS32" i="21"/>
  <c r="AS20" i="21"/>
  <c r="AS24" i="21"/>
  <c r="AS15" i="21"/>
  <c r="AS19" i="21"/>
  <c r="AS5" i="21"/>
  <c r="AS56" i="21"/>
  <c r="AH37" i="21"/>
  <c r="AH8" i="21"/>
  <c r="AH32" i="21"/>
  <c r="AH44" i="21"/>
  <c r="AH5" i="21"/>
  <c r="AH47" i="21"/>
  <c r="AH29" i="21"/>
  <c r="AH15" i="21"/>
  <c r="AH63" i="21"/>
  <c r="AH26" i="21"/>
  <c r="AH34" i="21"/>
  <c r="AH40" i="21"/>
  <c r="AH43" i="21"/>
  <c r="AH19" i="21"/>
  <c r="AH41" i="21"/>
  <c r="AH13" i="21"/>
  <c r="AH6" i="21"/>
  <c r="AH22" i="21"/>
  <c r="AH50" i="21"/>
  <c r="AH11" i="21"/>
  <c r="AH28" i="21"/>
  <c r="AH49" i="21"/>
  <c r="AH24" i="21"/>
  <c r="AH9" i="21"/>
  <c r="AH42" i="21"/>
  <c r="AH62" i="21"/>
  <c r="AH35" i="21"/>
  <c r="AH18" i="21"/>
  <c r="AH7" i="21"/>
  <c r="AH33" i="21"/>
  <c r="AH57" i="21"/>
  <c r="AH45" i="21"/>
  <c r="AH25" i="21"/>
  <c r="AH55" i="21"/>
  <c r="AH16" i="21"/>
  <c r="AH27" i="21"/>
  <c r="AH59" i="21"/>
  <c r="AH10" i="21"/>
  <c r="AH54" i="21"/>
  <c r="AH61" i="21"/>
  <c r="AH17" i="21"/>
  <c r="AH46" i="21"/>
  <c r="AH60" i="21"/>
  <c r="AH36" i="21"/>
  <c r="AH14" i="21"/>
  <c r="AH31" i="21"/>
  <c r="AH48" i="21"/>
  <c r="AH30" i="21"/>
  <c r="AH39" i="21"/>
  <c r="AH20" i="21"/>
  <c r="AH53" i="21"/>
  <c r="AH56" i="21"/>
  <c r="AH64" i="21"/>
  <c r="AH52" i="21"/>
  <c r="AH51" i="21"/>
  <c r="AH12" i="21"/>
  <c r="AH38" i="21"/>
  <c r="AH58" i="21"/>
  <c r="AH21" i="21"/>
  <c r="AH23" i="21"/>
  <c r="BN35" i="21"/>
  <c r="BN21" i="21"/>
  <c r="BN37" i="21"/>
  <c r="BN8" i="21"/>
  <c r="BN63" i="21"/>
  <c r="BN28" i="21"/>
  <c r="BN49" i="21"/>
  <c r="BN56" i="21"/>
  <c r="BN38" i="21"/>
  <c r="BN57" i="21"/>
  <c r="BN52" i="21"/>
  <c r="BN43" i="21"/>
  <c r="BN32" i="21"/>
  <c r="BN14" i="21"/>
  <c r="BN27" i="21"/>
  <c r="BN51" i="21"/>
  <c r="BN39" i="21"/>
  <c r="BN53" i="21"/>
  <c r="BN12" i="21"/>
  <c r="BN62" i="21"/>
  <c r="BN55" i="21"/>
  <c r="BN45" i="21"/>
  <c r="BN22" i="21"/>
  <c r="BN10" i="21"/>
  <c r="BN44" i="21"/>
  <c r="BN18" i="21"/>
  <c r="BN60" i="21"/>
  <c r="BN16" i="21"/>
  <c r="BN11" i="21"/>
  <c r="BN30" i="21"/>
  <c r="BN33" i="21"/>
  <c r="BN20" i="21"/>
  <c r="BN40" i="21"/>
  <c r="BN29" i="21"/>
  <c r="BN64" i="21"/>
  <c r="BN36" i="21"/>
  <c r="BN42" i="21"/>
  <c r="BN23" i="21"/>
  <c r="BN48" i="21"/>
  <c r="BN31" i="21"/>
  <c r="BN6" i="21"/>
  <c r="BN58" i="21"/>
  <c r="BN47" i="21"/>
  <c r="BN34" i="21"/>
  <c r="BN59" i="21"/>
  <c r="BN15" i="21"/>
  <c r="BN61" i="21"/>
  <c r="BN26" i="21"/>
  <c r="BN19" i="21"/>
  <c r="BN13" i="21"/>
  <c r="BN5" i="21"/>
  <c r="BN9" i="21"/>
  <c r="BN24" i="21"/>
  <c r="BN25" i="21"/>
  <c r="BN46" i="21"/>
  <c r="BN7" i="21"/>
  <c r="BN41" i="21"/>
  <c r="BN50" i="21"/>
  <c r="BN54" i="21"/>
  <c r="BN17" i="21"/>
  <c r="DC15" i="21"/>
  <c r="DC9" i="21"/>
  <c r="DC64" i="21"/>
  <c r="DC7" i="21"/>
  <c r="DC16" i="21"/>
  <c r="DC63" i="21"/>
  <c r="DC45" i="21"/>
  <c r="DC41" i="21"/>
  <c r="DC38" i="21"/>
  <c r="DC12" i="21"/>
  <c r="DC61" i="21"/>
  <c r="DC31" i="21"/>
  <c r="DC22" i="21"/>
  <c r="DC19" i="21"/>
  <c r="DC11" i="21"/>
  <c r="DC62" i="21"/>
  <c r="DC57" i="21"/>
  <c r="DC23" i="21"/>
  <c r="DC33" i="21"/>
  <c r="DC17" i="21"/>
  <c r="DC37" i="21"/>
  <c r="DC21" i="21"/>
  <c r="DC29" i="21"/>
  <c r="DC26" i="21"/>
  <c r="DC58" i="21"/>
  <c r="DC35" i="21"/>
  <c r="DC50" i="21"/>
  <c r="DC6" i="21"/>
  <c r="DC25" i="21"/>
  <c r="DC49" i="21"/>
  <c r="DC40" i="21"/>
  <c r="DC56" i="21"/>
  <c r="DC53" i="21"/>
  <c r="DC46" i="21"/>
  <c r="DC39" i="21"/>
  <c r="DC44" i="21"/>
  <c r="DC10" i="21"/>
  <c r="DC36" i="21"/>
  <c r="DC43" i="21"/>
  <c r="DC28" i="21"/>
  <c r="DC24" i="21"/>
  <c r="DC13" i="21"/>
  <c r="DC14" i="21"/>
  <c r="DC34" i="21"/>
  <c r="DC60" i="21"/>
  <c r="DC55" i="21"/>
  <c r="DC18" i="21"/>
  <c r="DC47" i="21"/>
  <c r="DC52" i="21"/>
  <c r="DC48" i="21"/>
  <c r="DC32" i="21"/>
  <c r="DC8" i="21"/>
  <c r="DC30" i="21"/>
  <c r="DC51" i="21"/>
  <c r="DC27" i="21"/>
  <c r="DC5" i="21"/>
  <c r="DC20" i="21"/>
  <c r="DC54" i="21"/>
  <c r="DC59" i="21"/>
  <c r="DC42" i="21"/>
  <c r="CJ51" i="21"/>
  <c r="CJ32" i="21"/>
  <c r="CJ45" i="21"/>
  <c r="CJ40" i="21"/>
  <c r="CJ37" i="21"/>
  <c r="CJ13" i="21"/>
  <c r="CJ29" i="21"/>
  <c r="CJ58" i="21"/>
  <c r="CJ33" i="21"/>
  <c r="CJ38" i="21"/>
  <c r="CJ25" i="21"/>
  <c r="CJ9" i="21"/>
  <c r="CJ64" i="21"/>
  <c r="CJ39" i="21"/>
  <c r="CJ41" i="21"/>
  <c r="CJ52" i="21"/>
  <c r="CJ57" i="21"/>
  <c r="CJ34" i="21"/>
  <c r="CJ21" i="21"/>
  <c r="CJ53" i="21"/>
  <c r="CJ16" i="21"/>
  <c r="CJ7" i="21"/>
  <c r="CJ36" i="21"/>
  <c r="CJ42" i="21"/>
  <c r="CJ12" i="21"/>
  <c r="CJ28" i="21"/>
  <c r="CJ26" i="21"/>
  <c r="CJ60" i="21"/>
  <c r="CJ62" i="21"/>
  <c r="CJ54" i="21"/>
  <c r="CJ50" i="21"/>
  <c r="CJ11" i="21"/>
  <c r="CJ22" i="21"/>
  <c r="CJ18" i="21"/>
  <c r="CJ49" i="21"/>
  <c r="CJ8" i="21"/>
  <c r="CJ14" i="21"/>
  <c r="CJ30" i="21"/>
  <c r="CJ63" i="21"/>
  <c r="CJ10" i="21"/>
  <c r="CJ46" i="21"/>
  <c r="CJ19" i="21"/>
  <c r="CJ5" i="21"/>
  <c r="CJ6" i="21"/>
  <c r="CJ47" i="21"/>
  <c r="CJ24" i="21"/>
  <c r="CJ23" i="21"/>
  <c r="CJ59" i="21"/>
  <c r="CJ43" i="21"/>
  <c r="CJ56" i="21"/>
  <c r="CJ31" i="21"/>
  <c r="CJ20" i="21"/>
  <c r="CJ44" i="21"/>
  <c r="CJ17" i="21"/>
  <c r="CJ55" i="21"/>
  <c r="CJ61" i="21"/>
  <c r="CJ27" i="21"/>
  <c r="CJ48" i="21"/>
  <c r="CJ35" i="21"/>
  <c r="CJ15" i="21"/>
  <c r="BD55" i="21"/>
  <c r="BD7" i="21"/>
  <c r="BD13" i="21"/>
  <c r="BD60" i="21"/>
  <c r="BD49" i="21"/>
  <c r="BD42" i="21"/>
  <c r="BD63" i="21"/>
  <c r="BD61" i="21"/>
  <c r="BD52" i="21"/>
  <c r="BD34" i="21"/>
  <c r="BD23" i="21"/>
  <c r="BD30" i="21"/>
  <c r="BD26" i="21"/>
  <c r="BD62" i="21"/>
  <c r="BD51" i="21"/>
  <c r="BD50" i="21"/>
  <c r="BD39" i="21"/>
  <c r="BD27" i="21"/>
  <c r="BD33" i="21"/>
  <c r="BD25" i="21"/>
  <c r="BD17" i="21"/>
  <c r="BD40" i="21"/>
  <c r="BD47" i="21"/>
  <c r="BD43" i="21"/>
  <c r="BD32" i="21"/>
  <c r="BD16" i="21"/>
  <c r="BD29" i="21"/>
  <c r="BD6" i="21"/>
  <c r="BD45" i="21"/>
  <c r="BD48" i="21"/>
  <c r="BD36" i="21"/>
  <c r="BD20" i="21"/>
  <c r="BD5" i="21"/>
  <c r="BD12" i="21"/>
  <c r="BD19" i="21"/>
  <c r="BD24" i="21"/>
  <c r="BD14" i="21"/>
  <c r="BD9" i="21"/>
  <c r="BD53" i="21"/>
  <c r="BD58" i="21"/>
  <c r="BD18" i="21"/>
  <c r="BD37" i="21"/>
  <c r="BD22" i="21"/>
  <c r="BD11" i="21"/>
  <c r="BD54" i="21"/>
  <c r="BD38" i="21"/>
  <c r="BD59" i="21"/>
  <c r="BD56" i="21"/>
  <c r="BD21" i="21"/>
  <c r="BD10" i="21"/>
  <c r="BD15" i="21"/>
  <c r="BD57" i="21"/>
  <c r="BD46" i="21"/>
  <c r="BD31" i="21"/>
  <c r="BD44" i="21"/>
  <c r="BD35" i="21"/>
  <c r="BD8" i="21"/>
  <c r="BD41" i="21"/>
  <c r="BD64" i="21"/>
  <c r="BD28" i="21"/>
  <c r="BK23" i="21"/>
  <c r="BK39" i="21"/>
  <c r="BK33" i="21"/>
  <c r="BK54" i="21"/>
  <c r="BK30" i="21"/>
  <c r="BK47" i="21"/>
  <c r="BK43" i="21"/>
  <c r="BK31" i="21"/>
  <c r="BK27" i="21"/>
  <c r="BK36" i="21"/>
  <c r="BK26" i="21"/>
  <c r="BK22" i="21"/>
  <c r="BK18" i="21"/>
  <c r="BK29" i="21"/>
  <c r="BK62" i="21"/>
  <c r="BK13" i="21"/>
  <c r="BK28" i="21"/>
  <c r="BK19" i="21"/>
  <c r="BK15" i="21"/>
  <c r="BK11" i="21"/>
  <c r="BK35" i="21"/>
  <c r="BK63" i="21"/>
  <c r="BK45" i="21"/>
  <c r="BK64" i="21"/>
  <c r="BK21" i="21"/>
  <c r="BK8" i="21"/>
  <c r="BK10" i="21"/>
  <c r="BK6" i="21"/>
  <c r="BK14" i="21"/>
  <c r="BK57" i="21"/>
  <c r="BK48" i="21"/>
  <c r="BK52" i="21"/>
  <c r="BK59" i="21"/>
  <c r="BK60" i="21"/>
  <c r="BK53" i="21"/>
  <c r="BK58" i="21"/>
  <c r="BK41" i="21"/>
  <c r="BK12" i="21"/>
  <c r="BK34" i="21"/>
  <c r="BK61" i="21"/>
  <c r="BK51" i="21"/>
  <c r="BK49" i="21"/>
  <c r="BK55" i="21"/>
  <c r="BK50" i="21"/>
  <c r="BK7" i="21"/>
  <c r="BK37" i="21"/>
  <c r="BK44" i="21"/>
  <c r="BK9" i="21"/>
  <c r="BK16" i="21"/>
  <c r="BK46" i="21"/>
  <c r="BK40" i="21"/>
  <c r="BK24" i="21"/>
  <c r="BK25" i="21"/>
  <c r="BK42" i="21"/>
  <c r="BK56" i="21"/>
  <c r="BK20" i="21"/>
  <c r="BK32" i="21"/>
  <c r="BK38" i="21"/>
  <c r="BK5" i="21"/>
  <c r="BK17" i="21"/>
  <c r="BX59" i="21"/>
  <c r="BX7" i="21"/>
  <c r="BX11" i="21"/>
  <c r="BX54" i="21"/>
  <c r="BX53" i="21"/>
  <c r="BX47" i="21"/>
  <c r="BX31" i="21"/>
  <c r="BX56" i="21"/>
  <c r="BX38" i="21"/>
  <c r="BX58" i="21"/>
  <c r="BX62" i="21"/>
  <c r="BX51" i="21"/>
  <c r="BX49" i="21"/>
  <c r="BX40" i="21"/>
  <c r="BX32" i="21"/>
  <c r="BX15" i="21"/>
  <c r="BX39" i="21"/>
  <c r="BX42" i="21"/>
  <c r="BX52" i="21"/>
  <c r="BX34" i="21"/>
  <c r="BX48" i="21"/>
  <c r="BX36" i="21"/>
  <c r="BX22" i="21"/>
  <c r="BX46" i="21"/>
  <c r="BX30" i="21"/>
  <c r="BX35" i="21"/>
  <c r="BX33" i="21"/>
  <c r="BX16" i="21"/>
  <c r="BX8" i="21"/>
  <c r="BX13" i="21"/>
  <c r="BX45" i="21"/>
  <c r="BX28" i="21"/>
  <c r="BX19" i="21"/>
  <c r="BX20" i="21"/>
  <c r="BX10" i="21"/>
  <c r="BX17" i="21"/>
  <c r="BX60" i="21"/>
  <c r="BX37" i="21"/>
  <c r="BX29" i="21"/>
  <c r="BX12" i="21"/>
  <c r="BX21" i="21"/>
  <c r="BX9" i="21"/>
  <c r="BX61" i="21"/>
  <c r="BX57" i="21"/>
  <c r="BX24" i="21"/>
  <c r="BX41" i="21"/>
  <c r="BX18" i="21"/>
  <c r="BX6" i="21"/>
  <c r="BX25" i="21"/>
  <c r="BX27" i="21"/>
  <c r="BX63" i="21"/>
  <c r="BX64" i="21"/>
  <c r="BX44" i="21"/>
  <c r="BX23" i="21"/>
  <c r="BX14" i="21"/>
  <c r="BX50" i="21"/>
  <c r="BX55" i="21"/>
  <c r="BX26" i="21"/>
  <c r="BX5" i="21"/>
  <c r="BX43" i="21"/>
  <c r="AE31" i="21"/>
  <c r="AE37" i="21"/>
  <c r="AE61" i="21"/>
  <c r="AE41" i="21"/>
  <c r="AE34" i="21"/>
  <c r="AE51" i="21"/>
  <c r="AE47" i="21"/>
  <c r="AE54" i="21"/>
  <c r="AE42" i="21"/>
  <c r="AE59" i="21"/>
  <c r="AE30" i="21"/>
  <c r="AE26" i="21"/>
  <c r="AE22" i="21"/>
  <c r="AE18" i="21"/>
  <c r="AE43" i="21"/>
  <c r="AE50" i="21"/>
  <c r="AE24" i="21"/>
  <c r="AE32" i="21"/>
  <c r="AE15" i="21"/>
  <c r="AE11" i="21"/>
  <c r="AE35" i="21"/>
  <c r="AE29" i="21"/>
  <c r="AE39" i="21"/>
  <c r="AE49" i="21"/>
  <c r="AE13" i="21"/>
  <c r="AE10" i="21"/>
  <c r="AE6" i="21"/>
  <c r="AE14" i="21"/>
  <c r="AE12" i="21"/>
  <c r="AE28" i="21"/>
  <c r="AE48" i="21"/>
  <c r="AE5" i="21"/>
  <c r="AE53" i="21"/>
  <c r="AE58" i="21"/>
  <c r="AE63" i="21"/>
  <c r="AE7" i="21"/>
  <c r="AE9" i="21"/>
  <c r="AE38" i="21"/>
  <c r="AE62" i="21"/>
  <c r="AE60" i="21"/>
  <c r="AE55" i="21"/>
  <c r="AE45" i="21"/>
  <c r="AE57" i="21"/>
  <c r="AE64" i="21"/>
  <c r="AE21" i="21"/>
  <c r="AE36" i="21"/>
  <c r="AE20" i="21"/>
  <c r="AE27" i="21"/>
  <c r="AE40" i="21"/>
  <c r="AE19" i="21"/>
  <c r="AE17" i="21"/>
  <c r="AE8" i="21"/>
  <c r="AE33" i="21"/>
  <c r="AE16" i="21"/>
  <c r="AE56" i="21"/>
  <c r="AE46" i="21"/>
  <c r="AE23" i="21"/>
  <c r="AE25" i="21"/>
  <c r="AE44" i="21"/>
  <c r="AE52" i="21"/>
  <c r="BW54" i="21"/>
  <c r="BW5" i="21"/>
  <c r="BW20" i="21"/>
  <c r="BW40" i="21"/>
  <c r="BW32" i="21"/>
  <c r="BW25" i="21"/>
  <c r="BW21" i="21"/>
  <c r="BW7" i="21"/>
  <c r="BW38" i="21"/>
  <c r="BW64" i="21"/>
  <c r="BW10" i="21"/>
  <c r="BW13" i="21"/>
  <c r="BW8" i="21"/>
  <c r="BW6" i="21"/>
  <c r="BW12" i="21"/>
  <c r="BW55" i="21"/>
  <c r="BW33" i="21"/>
  <c r="BW50" i="21"/>
  <c r="BW61" i="21"/>
  <c r="BW60" i="21"/>
  <c r="BW53" i="21"/>
  <c r="BW52" i="21"/>
  <c r="BW19" i="21"/>
  <c r="BW31" i="21"/>
  <c r="BW62" i="21"/>
  <c r="BW47" i="21"/>
  <c r="BW45" i="21"/>
  <c r="BW41" i="21"/>
  <c r="BW46" i="21"/>
  <c r="BW42" i="21"/>
  <c r="BW63" i="21"/>
  <c r="BW22" i="21"/>
  <c r="BW34" i="21"/>
  <c r="BW43" i="21"/>
  <c r="BW39" i="21"/>
  <c r="BW37" i="21"/>
  <c r="BW57" i="21"/>
  <c r="BW24" i="21"/>
  <c r="BW11" i="21"/>
  <c r="BW29" i="21"/>
  <c r="BW30" i="21"/>
  <c r="BW51" i="21"/>
  <c r="BW58" i="21"/>
  <c r="BW35" i="21"/>
  <c r="BW49" i="21"/>
  <c r="BW17" i="21"/>
  <c r="BW15" i="21"/>
  <c r="BW26" i="21"/>
  <c r="BW18" i="21"/>
  <c r="BW27" i="21"/>
  <c r="BW23" i="21"/>
  <c r="BW9" i="21"/>
  <c r="BW59" i="21"/>
  <c r="BW14" i="21"/>
  <c r="BW16" i="21"/>
  <c r="BW48" i="21"/>
  <c r="BW44" i="21"/>
  <c r="BW36" i="21"/>
  <c r="BW28" i="21"/>
  <c r="BW56" i="21"/>
  <c r="BU41" i="21"/>
  <c r="BU54" i="21"/>
  <c r="BU58" i="21"/>
  <c r="BU44" i="21"/>
  <c r="BU13" i="21"/>
  <c r="BU61" i="21"/>
  <c r="BU37" i="21"/>
  <c r="BU29" i="21"/>
  <c r="BU49" i="21"/>
  <c r="BU39" i="21"/>
  <c r="BU47" i="21"/>
  <c r="BU42" i="21"/>
  <c r="BU15" i="21"/>
  <c r="BU36" i="21"/>
  <c r="BU22" i="21"/>
  <c r="BU33" i="21"/>
  <c r="BU45" i="21"/>
  <c r="BU31" i="21"/>
  <c r="BU21" i="21"/>
  <c r="BU51" i="21"/>
  <c r="BU50" i="21"/>
  <c r="BU12" i="21"/>
  <c r="BU27" i="21"/>
  <c r="BU25" i="21"/>
  <c r="BU17" i="21"/>
  <c r="BU7" i="21"/>
  <c r="BU20" i="21"/>
  <c r="BU16" i="21"/>
  <c r="BU10" i="21"/>
  <c r="BU59" i="21"/>
  <c r="BU30" i="21"/>
  <c r="BU26" i="21"/>
  <c r="BU23" i="21"/>
  <c r="BU60" i="21"/>
  <c r="BU53" i="21"/>
  <c r="BU63" i="21"/>
  <c r="BU56" i="21"/>
  <c r="BU52" i="21"/>
  <c r="BU5" i="21"/>
  <c r="BU11" i="21"/>
  <c r="BU8" i="21"/>
  <c r="BU40" i="21"/>
  <c r="BU6" i="21"/>
  <c r="BU43" i="21"/>
  <c r="BU64" i="21"/>
  <c r="BU55" i="21"/>
  <c r="BU46" i="21"/>
  <c r="BU19" i="21"/>
  <c r="BU48" i="21"/>
  <c r="BU38" i="21"/>
  <c r="BU9" i="21"/>
  <c r="BU35" i="21"/>
  <c r="BU62" i="21"/>
  <c r="BU57" i="21"/>
  <c r="BU28" i="21"/>
  <c r="BU34" i="21"/>
  <c r="BU14" i="21"/>
  <c r="BU32" i="21"/>
  <c r="BU24" i="21"/>
  <c r="BU18" i="21"/>
  <c r="CV56" i="21"/>
  <c r="CV13" i="21"/>
  <c r="CV7" i="21"/>
  <c r="CV33" i="21"/>
  <c r="CV42" i="21"/>
  <c r="CV62" i="21"/>
  <c r="CV25" i="21"/>
  <c r="CV54" i="21"/>
  <c r="CV15" i="21"/>
  <c r="CV18" i="21"/>
  <c r="CV59" i="21"/>
  <c r="CV43" i="21"/>
  <c r="CV39" i="21"/>
  <c r="CV11" i="21"/>
  <c r="CV21" i="21"/>
  <c r="CV23" i="21"/>
  <c r="CV22" i="21"/>
  <c r="CV41" i="21"/>
  <c r="CV14" i="21"/>
  <c r="CV20" i="21"/>
  <c r="CV58" i="21"/>
  <c r="CV35" i="21"/>
  <c r="CV63" i="21"/>
  <c r="CV49" i="21"/>
  <c r="CV47" i="21"/>
  <c r="CV44" i="21"/>
  <c r="CV55" i="21"/>
  <c r="CV26" i="21"/>
  <c r="CV17" i="21"/>
  <c r="CV27" i="21"/>
  <c r="CV38" i="21"/>
  <c r="CV64" i="21"/>
  <c r="CV61" i="21"/>
  <c r="CV24" i="21"/>
  <c r="CV50" i="21"/>
  <c r="CV12" i="21"/>
  <c r="CV60" i="21"/>
  <c r="CV10" i="21"/>
  <c r="CV16" i="21"/>
  <c r="CV28" i="21"/>
  <c r="CV45" i="21"/>
  <c r="CV57" i="21"/>
  <c r="CV30" i="21"/>
  <c r="CV52" i="21"/>
  <c r="CV48" i="21"/>
  <c r="CV6" i="21"/>
  <c r="CV8" i="21"/>
  <c r="CV29" i="21"/>
  <c r="CV19" i="21"/>
  <c r="CV5" i="21"/>
  <c r="CV31" i="21"/>
  <c r="CV53" i="21"/>
  <c r="CV51" i="21"/>
  <c r="CV32" i="21"/>
  <c r="CV46" i="21"/>
  <c r="CV9" i="21"/>
  <c r="CV36" i="21"/>
  <c r="CV37" i="21"/>
  <c r="CV40" i="21"/>
  <c r="CV34" i="21"/>
  <c r="BY47" i="21"/>
  <c r="BY54" i="21"/>
  <c r="BY31" i="21"/>
  <c r="BY64" i="21"/>
  <c r="BY10" i="21"/>
  <c r="BY41" i="21"/>
  <c r="BY36" i="21"/>
  <c r="BY6" i="21"/>
  <c r="BY37" i="21"/>
  <c r="BY49" i="21"/>
  <c r="BY5" i="21"/>
  <c r="BY34" i="21"/>
  <c r="BY8" i="21"/>
  <c r="BY56" i="21"/>
  <c r="BY42" i="21"/>
  <c r="BY60" i="21"/>
  <c r="BY30" i="21"/>
  <c r="BY59" i="21"/>
  <c r="BY11" i="21"/>
  <c r="BY17" i="21"/>
  <c r="BY39" i="21"/>
  <c r="BY58" i="21"/>
  <c r="BY20" i="21"/>
  <c r="BY46" i="21"/>
  <c r="BY63" i="21"/>
  <c r="BY27" i="21"/>
  <c r="BY51" i="21"/>
  <c r="BY23" i="21"/>
  <c r="BY33" i="21"/>
  <c r="BY43" i="21"/>
  <c r="BY18" i="21"/>
  <c r="BY62" i="21"/>
  <c r="BY15" i="21"/>
  <c r="BY14" i="21"/>
  <c r="BY25" i="21"/>
  <c r="BY45" i="21"/>
  <c r="BY61" i="21"/>
  <c r="BY38" i="21"/>
  <c r="BY21" i="21"/>
  <c r="BY19" i="21"/>
  <c r="BY48" i="21"/>
  <c r="BY26" i="21"/>
  <c r="BY40" i="21"/>
  <c r="BY29" i="21"/>
  <c r="BY44" i="21"/>
  <c r="BY50" i="21"/>
  <c r="BY35" i="21"/>
  <c r="BY24" i="21"/>
  <c r="BY9" i="21"/>
  <c r="BY12" i="21"/>
  <c r="BY7" i="21"/>
  <c r="BY55" i="21"/>
  <c r="BY57" i="21"/>
  <c r="BY52" i="21"/>
  <c r="BY53" i="21"/>
  <c r="BY32" i="21"/>
  <c r="BY28" i="21"/>
  <c r="BY13" i="21"/>
  <c r="BY22" i="21"/>
  <c r="BY16" i="21"/>
  <c r="CO21" i="21"/>
  <c r="CO33" i="21"/>
  <c r="CO35" i="21"/>
  <c r="CO31" i="21"/>
  <c r="CO54" i="21"/>
  <c r="CO64" i="21"/>
  <c r="CO57" i="21"/>
  <c r="CO53" i="21"/>
  <c r="CO44" i="21"/>
  <c r="CO46" i="21"/>
  <c r="CO20" i="21"/>
  <c r="CO41" i="21"/>
  <c r="CO25" i="21"/>
  <c r="CO17" i="21"/>
  <c r="CO10" i="21"/>
  <c r="CO6" i="21"/>
  <c r="CO26" i="21"/>
  <c r="CO18" i="21"/>
  <c r="CO23" i="21"/>
  <c r="CO12" i="21"/>
  <c r="CO34" i="21"/>
  <c r="CO19" i="21"/>
  <c r="CO37" i="21"/>
  <c r="CO61" i="21"/>
  <c r="CO39" i="21"/>
  <c r="CO14" i="21"/>
  <c r="CO51" i="21"/>
  <c r="CO24" i="21"/>
  <c r="CO43" i="21"/>
  <c r="CO47" i="21"/>
  <c r="CO38" i="21"/>
  <c r="CO11" i="21"/>
  <c r="CO32" i="21"/>
  <c r="CO30" i="21"/>
  <c r="CO5" i="21"/>
  <c r="CO40" i="21"/>
  <c r="CO29" i="21"/>
  <c r="CO58" i="21"/>
  <c r="CO28" i="21"/>
  <c r="CO8" i="21"/>
  <c r="CO45" i="21"/>
  <c r="CO52" i="21"/>
  <c r="CO36" i="21"/>
  <c r="CO48" i="21"/>
  <c r="CO42" i="21"/>
  <c r="CO22" i="21"/>
  <c r="CO13" i="21"/>
  <c r="CO62" i="21"/>
  <c r="CO56" i="21"/>
  <c r="CO55" i="21"/>
  <c r="CO60" i="21"/>
  <c r="CO15" i="21"/>
  <c r="CO9" i="21"/>
  <c r="CO59" i="21"/>
  <c r="CO63" i="21"/>
  <c r="CO50" i="21"/>
  <c r="CO7" i="21"/>
  <c r="CO49" i="21"/>
  <c r="CO16" i="21"/>
  <c r="CO27" i="21"/>
  <c r="BS39" i="21"/>
  <c r="BS32" i="21"/>
  <c r="BS37" i="21"/>
  <c r="BS46" i="21"/>
  <c r="BS42" i="21"/>
  <c r="BS38" i="21"/>
  <c r="BS10" i="21"/>
  <c r="BS54" i="21"/>
  <c r="BS63" i="21"/>
  <c r="BS6" i="21"/>
  <c r="BS9" i="21"/>
  <c r="BS20" i="21"/>
  <c r="BS31" i="21"/>
  <c r="BS14" i="21"/>
  <c r="BS51" i="21"/>
  <c r="BS40" i="21"/>
  <c r="BS58" i="21"/>
  <c r="BS64" i="21"/>
  <c r="BS12" i="21"/>
  <c r="BS21" i="21"/>
  <c r="BS16" i="21"/>
  <c r="BS13" i="21"/>
  <c r="BS19" i="21"/>
  <c r="BS36" i="21"/>
  <c r="BS45" i="21"/>
  <c r="BS52" i="21"/>
  <c r="BS62" i="21"/>
  <c r="BS61" i="21"/>
  <c r="BS60" i="21"/>
  <c r="BS29" i="21"/>
  <c r="BS49" i="21"/>
  <c r="BS17" i="21"/>
  <c r="BS47" i="21"/>
  <c r="BS25" i="21"/>
  <c r="BS23" i="21"/>
  <c r="BS41" i="21"/>
  <c r="BS55" i="21"/>
  <c r="BS53" i="21"/>
  <c r="BS35" i="21"/>
  <c r="BS26" i="21"/>
  <c r="BS34" i="21"/>
  <c r="BS57" i="21"/>
  <c r="BS5" i="21"/>
  <c r="BS24" i="21"/>
  <c r="BS43" i="21"/>
  <c r="BS48" i="21"/>
  <c r="BS44" i="21"/>
  <c r="BS56" i="21"/>
  <c r="BS50" i="21"/>
  <c r="BS15" i="21"/>
  <c r="BS33" i="21"/>
  <c r="BS30" i="21"/>
  <c r="BS27" i="21"/>
  <c r="BS8" i="21"/>
  <c r="BS59" i="21"/>
  <c r="BS28" i="21"/>
  <c r="BS11" i="21"/>
  <c r="BS22" i="21"/>
  <c r="BS7" i="21"/>
  <c r="BS18" i="21"/>
  <c r="DH15" i="21"/>
  <c r="DH28" i="21"/>
  <c r="DH56" i="21"/>
  <c r="DH47" i="21"/>
  <c r="DH48" i="21"/>
  <c r="DH26" i="21"/>
  <c r="DH58" i="21"/>
  <c r="DH30" i="21"/>
  <c r="DH59" i="21"/>
  <c r="DH18" i="21"/>
  <c r="DH19" i="21"/>
  <c r="DH60" i="21"/>
  <c r="DH25" i="21"/>
  <c r="DH24" i="21"/>
  <c r="DH38" i="21"/>
  <c r="DH27" i="21"/>
  <c r="DH16" i="21"/>
  <c r="DH8" i="21"/>
  <c r="DH33" i="21"/>
  <c r="DH51" i="21"/>
  <c r="DH44" i="21"/>
  <c r="DH23" i="21"/>
  <c r="DH36" i="21"/>
  <c r="DH7" i="21"/>
  <c r="DH31" i="21"/>
  <c r="DH49" i="21"/>
  <c r="DH50" i="21"/>
  <c r="DH54" i="21"/>
  <c r="DH40" i="21"/>
  <c r="DH53" i="21"/>
  <c r="DH17" i="21"/>
  <c r="DH11" i="21"/>
  <c r="DH10" i="21"/>
  <c r="DH13" i="21"/>
  <c r="DH12" i="21"/>
  <c r="DH20" i="21"/>
  <c r="DH52" i="21"/>
  <c r="DH45" i="21"/>
  <c r="DH32" i="21"/>
  <c r="DH9" i="21"/>
  <c r="DH35" i="21"/>
  <c r="DH5" i="21"/>
  <c r="DH39" i="21"/>
  <c r="DH37" i="21"/>
  <c r="DH57" i="21"/>
  <c r="DH41" i="21"/>
  <c r="DH61" i="21"/>
  <c r="DH29" i="21"/>
  <c r="DH46" i="21"/>
  <c r="DH62" i="21"/>
  <c r="DH63" i="21"/>
  <c r="DH6" i="21"/>
  <c r="DH42" i="21"/>
  <c r="DH21" i="21"/>
  <c r="DH22" i="21"/>
  <c r="DH64" i="21"/>
  <c r="DH55" i="21"/>
  <c r="DH43" i="21"/>
  <c r="DH14" i="21"/>
  <c r="DH34" i="21"/>
  <c r="BA38" i="21"/>
  <c r="BA52" i="21"/>
  <c r="BA56" i="21"/>
  <c r="BA40" i="21"/>
  <c r="BA37" i="21"/>
  <c r="BA30" i="21"/>
  <c r="BA16" i="21"/>
  <c r="BA12" i="21"/>
  <c r="BA32" i="21"/>
  <c r="BA44" i="21"/>
  <c r="BA48" i="21"/>
  <c r="BA36" i="21"/>
  <c r="BA51" i="21"/>
  <c r="BA15" i="21"/>
  <c r="BA19" i="21"/>
  <c r="BA28" i="21"/>
  <c r="BA50" i="21"/>
  <c r="BA49" i="21"/>
  <c r="BA20" i="21"/>
  <c r="BA41" i="21"/>
  <c r="BA5" i="21"/>
  <c r="BA60" i="21"/>
  <c r="BA27" i="21"/>
  <c r="BA25" i="21"/>
  <c r="BA9" i="21"/>
  <c r="BA22" i="21"/>
  <c r="BA58" i="21"/>
  <c r="BA47" i="21"/>
  <c r="BA43" i="21"/>
  <c r="BA57" i="21"/>
  <c r="BA26" i="21"/>
  <c r="BA23" i="21"/>
  <c r="BA6" i="21"/>
  <c r="BA62" i="21"/>
  <c r="BA53" i="21"/>
  <c r="BA35" i="21"/>
  <c r="BA31" i="21"/>
  <c r="BA63" i="21"/>
  <c r="BA7" i="21"/>
  <c r="BA18" i="21"/>
  <c r="BA10" i="21"/>
  <c r="BA61" i="21"/>
  <c r="BA42" i="21"/>
  <c r="BA59" i="21"/>
  <c r="BA29" i="21"/>
  <c r="BA39" i="21"/>
  <c r="BA46" i="21"/>
  <c r="BA21" i="21"/>
  <c r="BA14" i="21"/>
  <c r="BA64" i="21"/>
  <c r="BA33" i="21"/>
  <c r="BA34" i="21"/>
  <c r="BA55" i="21"/>
  <c r="BA8" i="21"/>
  <c r="BA17" i="21"/>
  <c r="BA24" i="21"/>
  <c r="BA11" i="21"/>
  <c r="BA54" i="21"/>
  <c r="BA13" i="21"/>
  <c r="BA45" i="21"/>
  <c r="CU49" i="21"/>
  <c r="CU5" i="21"/>
  <c r="CU9" i="21"/>
  <c r="CU64" i="21"/>
  <c r="CU54" i="21"/>
  <c r="CU47" i="21"/>
  <c r="CU35" i="21"/>
  <c r="CU37" i="21"/>
  <c r="CU41" i="21"/>
  <c r="CU60" i="21"/>
  <c r="CU63" i="21"/>
  <c r="CU52" i="21"/>
  <c r="CU38" i="21"/>
  <c r="CU40" i="21"/>
  <c r="CU28" i="21"/>
  <c r="CU26" i="21"/>
  <c r="CU43" i="21"/>
  <c r="CU58" i="21"/>
  <c r="CU62" i="21"/>
  <c r="CU42" i="21"/>
  <c r="CU44" i="21"/>
  <c r="CU19" i="21"/>
  <c r="CU32" i="21"/>
  <c r="CU24" i="21"/>
  <c r="CU22" i="21"/>
  <c r="CU33" i="21"/>
  <c r="CU34" i="21"/>
  <c r="CU27" i="21"/>
  <c r="CU21" i="21"/>
  <c r="CU7" i="21"/>
  <c r="CU29" i="21"/>
  <c r="CU11" i="21"/>
  <c r="CU31" i="21"/>
  <c r="CU18" i="21"/>
  <c r="CU25" i="21"/>
  <c r="CU8" i="21"/>
  <c r="CU56" i="21"/>
  <c r="CU53" i="21"/>
  <c r="CU17" i="21"/>
  <c r="CU15" i="21"/>
  <c r="CU36" i="21"/>
  <c r="CU12" i="21"/>
  <c r="CU57" i="21"/>
  <c r="CU50" i="21"/>
  <c r="CU20" i="21"/>
  <c r="CU46" i="21"/>
  <c r="CU10" i="21"/>
  <c r="CU14" i="21"/>
  <c r="CU39" i="21"/>
  <c r="CU55" i="21"/>
  <c r="CU6" i="21"/>
  <c r="CU16" i="21"/>
  <c r="CU45" i="21"/>
  <c r="CU30" i="21"/>
  <c r="CU61" i="21"/>
  <c r="CU59" i="21"/>
  <c r="CU48" i="21"/>
  <c r="CU23" i="21"/>
  <c r="CU13" i="21"/>
  <c r="CU51" i="21"/>
  <c r="AK54" i="21"/>
  <c r="AK7" i="21"/>
  <c r="AK21" i="21"/>
  <c r="AK57" i="21"/>
  <c r="AK20" i="21"/>
  <c r="AK39" i="21"/>
  <c r="AK12" i="21"/>
  <c r="AK44" i="21"/>
  <c r="AK19" i="21"/>
  <c r="AK29" i="21"/>
  <c r="AK51" i="21"/>
  <c r="AK50" i="21"/>
  <c r="AK61" i="21"/>
  <c r="AK63" i="21"/>
  <c r="AK31" i="21"/>
  <c r="AK25" i="21"/>
  <c r="AK22" i="21"/>
  <c r="AK41" i="21"/>
  <c r="AK8" i="21"/>
  <c r="AK42" i="21"/>
  <c r="AK33" i="21"/>
  <c r="AK23" i="21"/>
  <c r="AK37" i="21"/>
  <c r="AK38" i="21"/>
  <c r="AK9" i="21"/>
  <c r="AK24" i="21"/>
  <c r="AK5" i="21"/>
  <c r="AK16" i="21"/>
  <c r="AK47" i="21"/>
  <c r="AK28" i="21"/>
  <c r="AK11" i="21"/>
  <c r="AK53" i="21"/>
  <c r="AK48" i="21"/>
  <c r="AK6" i="21"/>
  <c r="AK45" i="21"/>
  <c r="AK30" i="21"/>
  <c r="AK60" i="21"/>
  <c r="AK59" i="21"/>
  <c r="AK58" i="21"/>
  <c r="AK14" i="21"/>
  <c r="AK46" i="21"/>
  <c r="AK32" i="21"/>
  <c r="AK62" i="21"/>
  <c r="AK49" i="21"/>
  <c r="AK26" i="21"/>
  <c r="AK27" i="21"/>
  <c r="AK55" i="21"/>
  <c r="AK13" i="21"/>
  <c r="AK43" i="21"/>
  <c r="AK40" i="21"/>
  <c r="AK10" i="21"/>
  <c r="AK34" i="21"/>
  <c r="AK36" i="21"/>
  <c r="AK15" i="21"/>
  <c r="AK18" i="21"/>
  <c r="AK64" i="21"/>
  <c r="AK56" i="21"/>
  <c r="AK17" i="21"/>
  <c r="AK52" i="21"/>
  <c r="AK35" i="21"/>
  <c r="CW15" i="21"/>
  <c r="CW29" i="21"/>
  <c r="CW37" i="21"/>
  <c r="CW58" i="21"/>
  <c r="CW36" i="21"/>
  <c r="CW52" i="21"/>
  <c r="CW17" i="21"/>
  <c r="CW61" i="21"/>
  <c r="CW7" i="21"/>
  <c r="CW45" i="21"/>
  <c r="CW14" i="21"/>
  <c r="CW43" i="21"/>
  <c r="CW51" i="21"/>
  <c r="CW20" i="21"/>
  <c r="CW56" i="21"/>
  <c r="CW55" i="21"/>
  <c r="CW30" i="21"/>
  <c r="CW63" i="21"/>
  <c r="CW12" i="21"/>
  <c r="CW49" i="21"/>
  <c r="CW48" i="21"/>
  <c r="CW10" i="21"/>
  <c r="CW11" i="21"/>
  <c r="CW44" i="21"/>
  <c r="CW9" i="21"/>
  <c r="CW33" i="21"/>
  <c r="CW21" i="21"/>
  <c r="CW47" i="21"/>
  <c r="CW28" i="21"/>
  <c r="CW46" i="21"/>
  <c r="CW34" i="21"/>
  <c r="CW19" i="21"/>
  <c r="CW41" i="21"/>
  <c r="CW57" i="21"/>
  <c r="CW32" i="21"/>
  <c r="CW23" i="21"/>
  <c r="CW6" i="21"/>
  <c r="CW59" i="21"/>
  <c r="CW62" i="21"/>
  <c r="CW13" i="21"/>
  <c r="CW8" i="21"/>
  <c r="CW40" i="21"/>
  <c r="CW50" i="21"/>
  <c r="CW31" i="21"/>
  <c r="CW42" i="21"/>
  <c r="CW18" i="21"/>
  <c r="CW60" i="21"/>
  <c r="CW38" i="21"/>
  <c r="CW64" i="21"/>
  <c r="CW25" i="21"/>
  <c r="CW27" i="21"/>
  <c r="CW24" i="21"/>
  <c r="CW22" i="21"/>
  <c r="CW53" i="21"/>
  <c r="CW5" i="21"/>
  <c r="CW39" i="21"/>
  <c r="CW26" i="21"/>
  <c r="CW54" i="21"/>
  <c r="CW16" i="21"/>
  <c r="CW35" i="21"/>
  <c r="E5" i="11"/>
  <c r="E9" i="11" s="1"/>
  <c r="F5" i="11"/>
  <c r="F9" i="11" s="1"/>
  <c r="I22" i="28"/>
  <c r="G9" i="11" l="1"/>
  <c r="M26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397.村上　龍一郎</author>
  </authors>
  <commentList>
    <comment ref="W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=VLOOKUP(X2,$T$4:$U$700,2,FALSE)と貼り付けてコピー
</t>
        </r>
      </text>
    </comment>
  </commentList>
</comments>
</file>

<file path=xl/sharedStrings.xml><?xml version="1.0" encoding="utf-8"?>
<sst xmlns="http://schemas.openxmlformats.org/spreadsheetml/2006/main" count="3988" uniqueCount="1865">
  <si>
    <t>施設名</t>
    <rPh sb="0" eb="2">
      <t>シセツ</t>
    </rPh>
    <rPh sb="2" eb="3">
      <t>メイ</t>
    </rPh>
    <phoneticPr fontId="1"/>
  </si>
  <si>
    <t>所在地</t>
    <rPh sb="0" eb="3">
      <t>ショザイチ</t>
    </rPh>
    <phoneticPr fontId="1"/>
  </si>
  <si>
    <t>保育士登録番号又は
幼稚園教諭免許番号及び
資格等登録年月日</t>
    <rPh sb="0" eb="2">
      <t>ホイク</t>
    </rPh>
    <rPh sb="2" eb="3">
      <t>シ</t>
    </rPh>
    <rPh sb="3" eb="5">
      <t>トウロク</t>
    </rPh>
    <rPh sb="5" eb="7">
      <t>バンゴウ</t>
    </rPh>
    <rPh sb="7" eb="8">
      <t>マタ</t>
    </rPh>
    <rPh sb="10" eb="13">
      <t>ヨウチエン</t>
    </rPh>
    <rPh sb="13" eb="15">
      <t>キョウユ</t>
    </rPh>
    <rPh sb="15" eb="17">
      <t>メンキョ</t>
    </rPh>
    <rPh sb="17" eb="19">
      <t>バンゴウ</t>
    </rPh>
    <rPh sb="19" eb="20">
      <t>オヨ</t>
    </rPh>
    <rPh sb="22" eb="24">
      <t>シカク</t>
    </rPh>
    <rPh sb="24" eb="25">
      <t>トウ</t>
    </rPh>
    <rPh sb="25" eb="27">
      <t>トウロク</t>
    </rPh>
    <rPh sb="27" eb="30">
      <t>ネンガッピ</t>
    </rPh>
    <phoneticPr fontId="1"/>
  </si>
  <si>
    <t>※ゆうちょ銀行のみ</t>
    <rPh sb="5" eb="7">
      <t>ギンコウ</t>
    </rPh>
    <phoneticPr fontId="1"/>
  </si>
  <si>
    <t>（フリガナ）</t>
    <phoneticPr fontId="1"/>
  </si>
  <si>
    <t>振込先
口座名義</t>
    <rPh sb="0" eb="2">
      <t>フリコミ</t>
    </rPh>
    <rPh sb="2" eb="3">
      <t>サキ</t>
    </rPh>
    <rPh sb="4" eb="6">
      <t>コウザ</t>
    </rPh>
    <rPh sb="6" eb="8">
      <t>メイギ</t>
    </rPh>
    <phoneticPr fontId="1"/>
  </si>
  <si>
    <t>預金種目</t>
    <rPh sb="0" eb="2">
      <t>ヨキン</t>
    </rPh>
    <rPh sb="2" eb="4">
      <t>シュモク</t>
    </rPh>
    <phoneticPr fontId="1"/>
  </si>
  <si>
    <t>振込先
金融機関</t>
    <rPh sb="0" eb="2">
      <t>フリコ</t>
    </rPh>
    <rPh sb="2" eb="3">
      <t>サキ</t>
    </rPh>
    <rPh sb="4" eb="6">
      <t>キンユウ</t>
    </rPh>
    <rPh sb="6" eb="8">
      <t>キカン</t>
    </rPh>
    <phoneticPr fontId="1"/>
  </si>
  <si>
    <t>例</t>
    <rPh sb="0" eb="1">
      <t>レイ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</si>
  <si>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</si>
  <si>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</si>
  <si>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</si>
  <si>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</si>
  <si>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</si>
  <si>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</si>
  <si>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</si>
  <si>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</si>
  <si>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</si>
  <si>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</si>
  <si>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</si>
  <si>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</si>
  <si>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</si>
  <si>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</si>
  <si>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～</t>
    <phoneticPr fontId="1"/>
  </si>
  <si>
    <t>自（採用日）</t>
    <rPh sb="0" eb="1">
      <t>ジ</t>
    </rPh>
    <rPh sb="2" eb="4">
      <t>サイヨウ</t>
    </rPh>
    <rPh sb="4" eb="5">
      <t>ビ</t>
    </rPh>
    <phoneticPr fontId="1"/>
  </si>
  <si>
    <t>給付金の支給要件を満たしている期間（合計）</t>
    <rPh sb="0" eb="3">
      <t>キュウフキン</t>
    </rPh>
    <rPh sb="4" eb="6">
      <t>シキュウ</t>
    </rPh>
    <rPh sb="6" eb="8">
      <t>ヨウケン</t>
    </rPh>
    <rPh sb="9" eb="10">
      <t>ミ</t>
    </rPh>
    <rPh sb="15" eb="17">
      <t>キカン</t>
    </rPh>
    <rPh sb="18" eb="20">
      <t>ゴウケイ</t>
    </rPh>
    <phoneticPr fontId="1"/>
  </si>
  <si>
    <t>店番号</t>
    <rPh sb="0" eb="3">
      <t>ミセバンゴウ</t>
    </rPh>
    <phoneticPr fontId="1"/>
  </si>
  <si>
    <r>
      <t>●　</t>
    </r>
    <r>
      <rPr>
        <b/>
        <u/>
        <sz val="10"/>
        <color theme="1"/>
        <rFont val="ＭＳ Ｐゴシック"/>
        <family val="3"/>
        <charset val="128"/>
        <scheme val="minor"/>
      </rPr>
      <t>申請日時点で退職している職員</t>
    </r>
    <r>
      <rPr>
        <sz val="10"/>
        <color theme="1"/>
        <rFont val="ＭＳ Ｐゴシック"/>
        <family val="3"/>
        <charset val="128"/>
        <scheme val="minor"/>
      </rPr>
      <t>は、給付金の</t>
    </r>
    <r>
      <rPr>
        <b/>
        <sz val="10"/>
        <color theme="1"/>
        <rFont val="ＭＳ Ｐゴシック"/>
        <family val="3"/>
        <charset val="128"/>
        <scheme val="minor"/>
      </rPr>
      <t>支給対象となりません</t>
    </r>
    <r>
      <rPr>
        <sz val="10"/>
        <color theme="1"/>
        <rFont val="ＭＳ Ｐゴシック"/>
        <family val="3"/>
        <charset val="128"/>
        <scheme val="minor"/>
      </rPr>
      <t>。</t>
    </r>
    <rPh sb="2" eb="4">
      <t>シンセイ</t>
    </rPh>
    <rPh sb="4" eb="5">
      <t>ヒ</t>
    </rPh>
    <rPh sb="5" eb="7">
      <t>ジテン</t>
    </rPh>
    <rPh sb="8" eb="10">
      <t>タイショク</t>
    </rPh>
    <rPh sb="14" eb="16">
      <t>ショクイン</t>
    </rPh>
    <rPh sb="18" eb="20">
      <t>キュウフ</t>
    </rPh>
    <rPh sb="20" eb="21">
      <t>キン</t>
    </rPh>
    <rPh sb="22" eb="24">
      <t>シキュウ</t>
    </rPh>
    <rPh sb="24" eb="26">
      <t>タイショウ</t>
    </rPh>
    <phoneticPr fontId="1"/>
  </si>
  <si>
    <r>
      <t>●　採用日からH31年4月1日に至るまでの、</t>
    </r>
    <r>
      <rPr>
        <b/>
        <u/>
        <sz val="10"/>
        <color theme="1"/>
        <rFont val="ＭＳ Ｐゴシック"/>
        <family val="3"/>
        <charset val="128"/>
        <scheme val="minor"/>
      </rPr>
      <t>『給付金の支給要件を満たしていた期間』</t>
    </r>
    <r>
      <rPr>
        <sz val="10"/>
        <color theme="1"/>
        <rFont val="ＭＳ Ｐゴシック"/>
        <family val="2"/>
        <charset val="128"/>
        <scheme val="minor"/>
      </rPr>
      <t>をご記入ください。</t>
    </r>
    <rPh sb="2" eb="4">
      <t>サイヨウ</t>
    </rPh>
    <rPh sb="4" eb="5">
      <t>ヒ</t>
    </rPh>
    <rPh sb="23" eb="26">
      <t>キュウフキン</t>
    </rPh>
    <rPh sb="27" eb="29">
      <t>シキュウ</t>
    </rPh>
    <rPh sb="29" eb="31">
      <t>ヨウケン</t>
    </rPh>
    <rPh sb="32" eb="33">
      <t>ミ</t>
    </rPh>
    <rPh sb="38" eb="40">
      <t>キカン</t>
    </rPh>
    <rPh sb="43" eb="45">
      <t>キニュウ</t>
    </rPh>
    <phoneticPr fontId="1"/>
  </si>
  <si>
    <t>採用日以降、
労働時間が
給付金の
支給要件を
満たしている
期間</t>
    <rPh sb="0" eb="2">
      <t>サイヨウ</t>
    </rPh>
    <rPh sb="2" eb="3">
      <t>ビ</t>
    </rPh>
    <rPh sb="3" eb="5">
      <t>イコウ</t>
    </rPh>
    <rPh sb="7" eb="9">
      <t>ロウドウ</t>
    </rPh>
    <rPh sb="9" eb="11">
      <t>ジカン</t>
    </rPh>
    <rPh sb="13" eb="16">
      <t>キュウフキン</t>
    </rPh>
    <rPh sb="18" eb="20">
      <t>シキュウ</t>
    </rPh>
    <rPh sb="20" eb="22">
      <t>ヨウケン</t>
    </rPh>
    <rPh sb="24" eb="25">
      <t>ミ</t>
    </rPh>
    <rPh sb="31" eb="33">
      <t>キカン</t>
    </rPh>
    <phoneticPr fontId="1"/>
  </si>
  <si>
    <r>
      <t xml:space="preserve">     </t>
    </r>
    <r>
      <rPr>
        <b/>
        <sz val="10"/>
        <color theme="1"/>
        <rFont val="ＭＳ Ｐゴシック"/>
        <family val="3"/>
        <charset val="128"/>
        <scheme val="minor"/>
      </rPr>
      <t>【 給付金の支給要件 】</t>
    </r>
    <r>
      <rPr>
        <sz val="10"/>
        <color theme="1"/>
        <rFont val="ＭＳ Ｐゴシック"/>
        <family val="3"/>
        <charset val="128"/>
        <scheme val="minor"/>
      </rPr>
      <t xml:space="preserve">  労働時間が</t>
    </r>
    <r>
      <rPr>
        <b/>
        <sz val="10"/>
        <color theme="1"/>
        <rFont val="ＭＳ Ｐゴシック"/>
        <family val="3"/>
        <charset val="128"/>
        <scheme val="minor"/>
      </rPr>
      <t>１日につき６時間以上</t>
    </r>
    <r>
      <rPr>
        <sz val="10"/>
        <color theme="1"/>
        <rFont val="ＭＳ Ｐゴシック"/>
        <family val="3"/>
        <charset val="128"/>
        <scheme val="minor"/>
      </rPr>
      <t>、かつ、</t>
    </r>
    <r>
      <rPr>
        <b/>
        <sz val="10"/>
        <color theme="1"/>
        <rFont val="ＭＳ Ｐゴシック"/>
        <family val="3"/>
        <charset val="128"/>
        <scheme val="minor"/>
      </rPr>
      <t>１カ月につき20日以上</t>
    </r>
    <r>
      <rPr>
        <sz val="10"/>
        <color theme="1"/>
        <rFont val="ＭＳ Ｐゴシック"/>
        <family val="3"/>
        <charset val="128"/>
        <scheme val="minor"/>
      </rPr>
      <t xml:space="preserve">
 　　　　　　　　　　　　　           （  労働時間 ＝  労働契約上の勤務時間 ＋ 休憩時間  ）</t>
    </r>
    <rPh sb="7" eb="10">
      <t>キュウフキン</t>
    </rPh>
    <rPh sb="11" eb="13">
      <t>シキュウ</t>
    </rPh>
    <rPh sb="13" eb="15">
      <t>ヨウケン</t>
    </rPh>
    <phoneticPr fontId="1"/>
  </si>
  <si>
    <t>　　 （上記の例 ： 「H28年4月1日採用の3年職員で、 H31年4月1日まで給付金の支給要件を満たしていた場合」）</t>
    <rPh sb="4" eb="6">
      <t>ジョウキ</t>
    </rPh>
    <rPh sb="7" eb="8">
      <t>レイ</t>
    </rPh>
    <rPh sb="15" eb="16">
      <t>ネン</t>
    </rPh>
    <rPh sb="17" eb="18">
      <t>ガツ</t>
    </rPh>
    <rPh sb="19" eb="20">
      <t>ヒ</t>
    </rPh>
    <rPh sb="20" eb="22">
      <t>サイヨウ</t>
    </rPh>
    <rPh sb="24" eb="25">
      <t>ネン</t>
    </rPh>
    <rPh sb="25" eb="27">
      <t>ショクイン</t>
    </rPh>
    <rPh sb="33" eb="34">
      <t>ネン</t>
    </rPh>
    <rPh sb="40" eb="42">
      <t>キュウフ</t>
    </rPh>
    <rPh sb="42" eb="43">
      <t>キン</t>
    </rPh>
    <rPh sb="44" eb="46">
      <t>シキュウ</t>
    </rPh>
    <rPh sb="46" eb="48">
      <t>ヨウケン</t>
    </rPh>
    <rPh sb="49" eb="50">
      <t>ミ</t>
    </rPh>
    <rPh sb="55" eb="57">
      <t>バアイ</t>
    </rPh>
    <phoneticPr fontId="1"/>
  </si>
  <si>
    <r>
      <t>●　採用後からH31年4月1日に至るまでの間、労働時間の変動などにより、支給要件を満たしていない期間が
　　 あった場合は、</t>
    </r>
    <r>
      <rPr>
        <b/>
        <u/>
        <sz val="10"/>
        <color theme="1"/>
        <rFont val="ＭＳ Ｐゴシック"/>
        <family val="3"/>
        <charset val="128"/>
        <scheme val="minor"/>
      </rPr>
      <t>『支給要件を満たしている期間</t>
    </r>
    <r>
      <rPr>
        <b/>
        <u/>
        <sz val="14"/>
        <color theme="1"/>
        <rFont val="ＭＳ Ｐゴシック"/>
        <family val="3"/>
        <charset val="128"/>
        <scheme val="minor"/>
      </rPr>
      <t>のみ</t>
    </r>
    <r>
      <rPr>
        <b/>
        <u/>
        <sz val="10"/>
        <color theme="1"/>
        <rFont val="ＭＳ Ｐゴシック"/>
        <family val="3"/>
        <charset val="128"/>
        <scheme val="minor"/>
      </rPr>
      <t>』</t>
    </r>
    <r>
      <rPr>
        <sz val="10"/>
        <color theme="1"/>
        <rFont val="ＭＳ Ｐゴシック"/>
        <family val="2"/>
        <charset val="128"/>
        <scheme val="minor"/>
      </rPr>
      <t>を①～⑩にご記入ください。</t>
    </r>
    <rPh sb="21" eb="22">
      <t>アイダ</t>
    </rPh>
    <phoneticPr fontId="1"/>
  </si>
  <si>
    <t>（フリガナ）</t>
    <phoneticPr fontId="1"/>
  </si>
  <si>
    <t>歳</t>
    <rPh sb="0" eb="1">
      <t>サイ</t>
    </rPh>
    <phoneticPr fontId="1"/>
  </si>
  <si>
    <t>（〒</t>
    <phoneticPr fontId="1"/>
  </si>
  <si>
    <t>　）</t>
    <phoneticPr fontId="1"/>
  </si>
  <si>
    <t>口座番号</t>
    <rPh sb="0" eb="2">
      <t>コウザ</t>
    </rPh>
    <rPh sb="2" eb="4">
      <t>バンゴウ</t>
    </rPh>
    <phoneticPr fontId="1"/>
  </si>
  <si>
    <t>金融
機関</t>
    <rPh sb="0" eb="2">
      <t>キンユウ</t>
    </rPh>
    <rPh sb="3" eb="5">
      <t>キカン</t>
    </rPh>
    <phoneticPr fontId="1"/>
  </si>
  <si>
    <t>名称</t>
    <rPh sb="0" eb="2">
      <t>メイショウ</t>
    </rPh>
    <phoneticPr fontId="1"/>
  </si>
  <si>
    <t>勤
務
場
所</t>
    <rPh sb="0" eb="1">
      <t>ツトム</t>
    </rPh>
    <rPh sb="2" eb="3">
      <t>ツトム</t>
    </rPh>
    <rPh sb="4" eb="5">
      <t>バ</t>
    </rPh>
    <rPh sb="6" eb="7">
      <t>トコロ</t>
    </rPh>
    <phoneticPr fontId="1"/>
  </si>
  <si>
    <t>雇用形態</t>
    <rPh sb="0" eb="2">
      <t>コヨウ</t>
    </rPh>
    <rPh sb="2" eb="4">
      <t>ケイタイ</t>
    </rPh>
    <phoneticPr fontId="1"/>
  </si>
  <si>
    <t>その他を
選択した場合</t>
    <rPh sb="2" eb="3">
      <t>ホカ</t>
    </rPh>
    <rPh sb="5" eb="7">
      <t>センタク</t>
    </rPh>
    <rPh sb="9" eb="11">
      <t>バアイ</t>
    </rPh>
    <phoneticPr fontId="1"/>
  </si>
  <si>
    <t>令和</t>
    <rPh sb="0" eb="1">
      <t>レイ</t>
    </rPh>
    <rPh sb="1" eb="2">
      <t>ワ</t>
    </rPh>
    <phoneticPr fontId="21"/>
  </si>
  <si>
    <t>元</t>
    <rPh sb="0" eb="1">
      <t>モト</t>
    </rPh>
    <phoneticPr fontId="21"/>
  </si>
  <si>
    <t>年</t>
    <rPh sb="0" eb="1">
      <t>ネン</t>
    </rPh>
    <phoneticPr fontId="21"/>
  </si>
  <si>
    <t>月</t>
    <rPh sb="0" eb="1">
      <t>ツキ</t>
    </rPh>
    <phoneticPr fontId="21"/>
  </si>
  <si>
    <t>日</t>
    <rPh sb="0" eb="1">
      <t>ニチ</t>
    </rPh>
    <phoneticPr fontId="21"/>
  </si>
  <si>
    <t>様式１</t>
    <phoneticPr fontId="1"/>
  </si>
  <si>
    <t>申請者氏名</t>
    <rPh sb="0" eb="3">
      <t>シンセイシャ</t>
    </rPh>
    <rPh sb="3" eb="5">
      <t>シメイ</t>
    </rPh>
    <phoneticPr fontId="1"/>
  </si>
  <si>
    <t>申請者氏名</t>
    <rPh sb="0" eb="3">
      <t>シンセイシャ</t>
    </rPh>
    <rPh sb="3" eb="5">
      <t>シメイ</t>
    </rPh>
    <phoneticPr fontId="1"/>
  </si>
  <si>
    <r>
      <t xml:space="preserve">申請者
生年月日
</t>
    </r>
    <r>
      <rPr>
        <u/>
        <sz val="9"/>
        <color theme="1"/>
        <rFont val="ＭＳ Ｐゴシック"/>
        <family val="3"/>
        <charset val="128"/>
        <scheme val="minor"/>
      </rPr>
      <t>（西暦）</t>
    </r>
    <rPh sb="4" eb="6">
      <t>セイネン</t>
    </rPh>
    <rPh sb="6" eb="8">
      <t>ガッピ</t>
    </rPh>
    <rPh sb="10" eb="12">
      <t>セイレキ</t>
    </rPh>
    <phoneticPr fontId="1"/>
  </si>
  <si>
    <t>申請者住所</t>
    <rPh sb="3" eb="5">
      <t>ジュウショ</t>
    </rPh>
    <phoneticPr fontId="1"/>
  </si>
  <si>
    <t>申請者電話番号（市外局番から記入）</t>
    <rPh sb="8" eb="9">
      <t>シ</t>
    </rPh>
    <rPh sb="9" eb="10">
      <t>ガイ</t>
    </rPh>
    <rPh sb="10" eb="12">
      <t>キョクバン</t>
    </rPh>
    <rPh sb="14" eb="16">
      <t>キニュウ</t>
    </rPh>
    <phoneticPr fontId="1"/>
  </si>
  <si>
    <t>申請者
採用年月日
（西暦）</t>
    <rPh sb="4" eb="6">
      <t>サイヨウ</t>
    </rPh>
    <rPh sb="6" eb="9">
      <t>ネンガッピ</t>
    </rPh>
    <phoneticPr fontId="1"/>
  </si>
  <si>
    <t>印</t>
    <rPh sb="0" eb="1">
      <t>イン</t>
    </rPh>
    <phoneticPr fontId="1"/>
  </si>
  <si>
    <t>令和元年度 札幌市保育人材確保に向けた一時金給付事業申請書・雇用証明書</t>
    <phoneticPr fontId="1"/>
  </si>
  <si>
    <t>　 札幌市保育人材確保に向けた一時金給付事業交付要綱第６条の規定に基づき、申請いたします。
また、対象者の雇用・就労内容について、下記のとおり証明します。　     　　</t>
    <phoneticPr fontId="1"/>
  </si>
  <si>
    <t>(あて先)札　幌　市　長　　　</t>
    <rPh sb="3" eb="4">
      <t>サキ</t>
    </rPh>
    <phoneticPr fontId="21"/>
  </si>
  <si>
    <t>月</t>
    <rPh sb="0" eb="1">
      <t>ツキ</t>
    </rPh>
    <phoneticPr fontId="1"/>
  </si>
  <si>
    <t>申請者住所</t>
    <rPh sb="0" eb="3">
      <t>シンセイシャ</t>
    </rPh>
    <rPh sb="3" eb="5">
      <t>ジュウショ</t>
    </rPh>
    <phoneticPr fontId="17"/>
  </si>
  <si>
    <t>住所</t>
    <rPh sb="0" eb="2">
      <t>ジュウショ</t>
    </rPh>
    <phoneticPr fontId="1"/>
  </si>
  <si>
    <t>番号</t>
    <rPh sb="0" eb="2">
      <t>バンゴウ</t>
    </rPh>
    <phoneticPr fontId="1"/>
  </si>
  <si>
    <t>本・支店名</t>
    <phoneticPr fontId="1"/>
  </si>
  <si>
    <t>口座番号</t>
    <phoneticPr fontId="1"/>
  </si>
  <si>
    <t>フリガナ</t>
    <phoneticPr fontId="1"/>
  </si>
  <si>
    <t>氏名</t>
    <rPh sb="0" eb="2">
      <t>シメイ</t>
    </rPh>
    <phoneticPr fontId="1"/>
  </si>
  <si>
    <t>申請者生年月日</t>
    <rPh sb="0" eb="3">
      <t>シンセイシャ</t>
    </rPh>
    <rPh sb="3" eb="5">
      <t>セイネン</t>
    </rPh>
    <rPh sb="5" eb="7">
      <t>ガッピ</t>
    </rPh>
    <phoneticPr fontId="1"/>
  </si>
  <si>
    <t>年（西暦）</t>
    <rPh sb="0" eb="1">
      <t>ネン</t>
    </rPh>
    <phoneticPr fontId="1"/>
  </si>
  <si>
    <t>申請者採用年月日</t>
    <phoneticPr fontId="17"/>
  </si>
  <si>
    <t>年</t>
    <rPh sb="0" eb="1">
      <t>ネン</t>
    </rPh>
    <phoneticPr fontId="29"/>
  </si>
  <si>
    <t>月</t>
    <rPh sb="0" eb="1">
      <t>ツキ</t>
    </rPh>
    <phoneticPr fontId="29"/>
  </si>
  <si>
    <t>計</t>
    <rPh sb="0" eb="1">
      <t>ケイ</t>
    </rPh>
    <phoneticPr fontId="29"/>
  </si>
  <si>
    <t>②</t>
    <phoneticPr fontId="1"/>
  </si>
  <si>
    <t>③</t>
    <phoneticPr fontId="1"/>
  </si>
  <si>
    <t>④</t>
    <phoneticPr fontId="1"/>
  </si>
  <si>
    <t>⑤</t>
    <phoneticPr fontId="1"/>
  </si>
  <si>
    <t>①</t>
    <phoneticPr fontId="1"/>
  </si>
  <si>
    <t>【申請者勤務施設の確認・署名欄】</t>
    <rPh sb="1" eb="4">
      <t>シンセイシャ</t>
    </rPh>
    <rPh sb="4" eb="6">
      <t>キンム</t>
    </rPh>
    <rPh sb="6" eb="8">
      <t>シセツ</t>
    </rPh>
    <rPh sb="9" eb="11">
      <t>カクニン</t>
    </rPh>
    <rPh sb="12" eb="14">
      <t>ショメイ</t>
    </rPh>
    <rPh sb="14" eb="15">
      <t>ラン</t>
    </rPh>
    <phoneticPr fontId="1"/>
  </si>
  <si>
    <r>
      <t>　　上記の記載内容に間違いございません。　　　　　　</t>
    </r>
    <r>
      <rPr>
        <u/>
        <sz val="11"/>
        <color theme="1"/>
        <rFont val="ＭＳ Ｐゴシック"/>
        <family val="3"/>
        <charset val="128"/>
        <scheme val="minor"/>
      </rPr>
      <t>代表者氏名　　　　　　</t>
    </r>
    <r>
      <rPr>
        <u/>
        <sz val="14"/>
        <color theme="1"/>
        <rFont val="HG行書体"/>
        <family val="4"/>
        <charset val="128"/>
      </rPr>
      <t>保育 太郎</t>
    </r>
    <r>
      <rPr>
        <u/>
        <sz val="11"/>
        <color theme="1"/>
        <rFont val="ＭＳ Ｐゴシック"/>
        <family val="3"/>
        <charset val="128"/>
        <scheme val="minor"/>
      </rPr>
      <t>　　　　　　印</t>
    </r>
    <rPh sb="2" eb="4">
      <t>ジョウキ</t>
    </rPh>
    <rPh sb="5" eb="7">
      <t>キサイ</t>
    </rPh>
    <rPh sb="7" eb="9">
      <t>ナイヨウ</t>
    </rPh>
    <rPh sb="10" eb="12">
      <t>マチガ</t>
    </rPh>
    <rPh sb="26" eb="29">
      <t>ダイヒョウシャ</t>
    </rPh>
    <rPh sb="29" eb="31">
      <t>シメイ</t>
    </rPh>
    <rPh sb="37" eb="39">
      <t>ホイク</t>
    </rPh>
    <rPh sb="40" eb="42">
      <t>タロウ</t>
    </rPh>
    <rPh sb="48" eb="49">
      <t>イン</t>
    </rPh>
    <phoneticPr fontId="1"/>
  </si>
  <si>
    <t>チェック</t>
    <phoneticPr fontId="21"/>
  </si>
  <si>
    <t>□</t>
    <phoneticPr fontId="21"/>
  </si>
  <si>
    <t>項目</t>
    <rPh sb="0" eb="2">
      <t>コウモク</t>
    </rPh>
    <phoneticPr fontId="21"/>
  </si>
  <si>
    <t>備　考　</t>
    <rPh sb="0" eb="1">
      <t>ソナエ</t>
    </rPh>
    <rPh sb="2" eb="3">
      <t>コウ</t>
    </rPh>
    <phoneticPr fontId="21"/>
  </si>
  <si>
    <t>至（H31年4月1日）</t>
    <rPh sb="0" eb="1">
      <t>イタ</t>
    </rPh>
    <rPh sb="5" eb="6">
      <t>ネン</t>
    </rPh>
    <rPh sb="7" eb="8">
      <t>ガツ</t>
    </rPh>
    <rPh sb="9" eb="10">
      <t>ヒ</t>
    </rPh>
    <phoneticPr fontId="1"/>
  </si>
  <si>
    <t>02公設民営</t>
  </si>
  <si>
    <t>07私学助成</t>
  </si>
  <si>
    <t>一時金の支給要件を満たしている期間</t>
    <rPh sb="0" eb="3">
      <t>イチジキン</t>
    </rPh>
    <rPh sb="4" eb="8">
      <t>シキュウヨウケン</t>
    </rPh>
    <rPh sb="9" eb="10">
      <t>ミ</t>
    </rPh>
    <rPh sb="15" eb="17">
      <t>キカン</t>
    </rPh>
    <phoneticPr fontId="29"/>
  </si>
  <si>
    <t>一時金の支給要件を
満たしている期間
（合計）</t>
    <rPh sb="0" eb="3">
      <t>イチジキン</t>
    </rPh>
    <rPh sb="4" eb="8">
      <t>シキュウヨウケン</t>
    </rPh>
    <rPh sb="10" eb="11">
      <t>ミ</t>
    </rPh>
    <rPh sb="16" eb="18">
      <t>キカン</t>
    </rPh>
    <rPh sb="20" eb="22">
      <t>ゴウケイ</t>
    </rPh>
    <phoneticPr fontId="29"/>
  </si>
  <si>
    <t>申請書・雇用証明書</t>
    <rPh sb="0" eb="3">
      <t>シンセイショ</t>
    </rPh>
    <rPh sb="4" eb="6">
      <t>コヨウ</t>
    </rPh>
    <rPh sb="6" eb="8">
      <t>ショウメイ</t>
    </rPh>
    <rPh sb="8" eb="9">
      <t>ショ</t>
    </rPh>
    <phoneticPr fontId="21"/>
  </si>
  <si>
    <t>口座振替申出書</t>
    <rPh sb="0" eb="2">
      <t>コウザ</t>
    </rPh>
    <rPh sb="2" eb="4">
      <t>フリカエ</t>
    </rPh>
    <rPh sb="4" eb="7">
      <t>モウシデショ</t>
    </rPh>
    <phoneticPr fontId="1"/>
  </si>
  <si>
    <t>提出が必要な書類</t>
    <rPh sb="0" eb="2">
      <t>テイシュツ</t>
    </rPh>
    <rPh sb="3" eb="5">
      <t>ヒツヨウ</t>
    </rPh>
    <rPh sb="6" eb="8">
      <t>ショルイ</t>
    </rPh>
    <phoneticPr fontId="21"/>
  </si>
  <si>
    <t>保育士証または教諭免許証の写し</t>
    <rPh sb="0" eb="3">
      <t>ホイクシ</t>
    </rPh>
    <rPh sb="3" eb="4">
      <t>ショウ</t>
    </rPh>
    <rPh sb="7" eb="9">
      <t>キョウユ</t>
    </rPh>
    <rPh sb="9" eb="12">
      <t>メンキョショウ</t>
    </rPh>
    <rPh sb="13" eb="14">
      <t>ウツ</t>
    </rPh>
    <phoneticPr fontId="1"/>
  </si>
  <si>
    <t>一時金の支給要件を満たしている期間（合計）</t>
    <rPh sb="0" eb="3">
      <t>イチジキン</t>
    </rPh>
    <rPh sb="4" eb="6">
      <t>シキュウ</t>
    </rPh>
    <rPh sb="6" eb="8">
      <t>ヨウケン</t>
    </rPh>
    <rPh sb="9" eb="10">
      <t>ミ</t>
    </rPh>
    <rPh sb="15" eb="17">
      <t>キカン</t>
    </rPh>
    <rPh sb="18" eb="20">
      <t>ゴウケイ</t>
    </rPh>
    <phoneticPr fontId="1"/>
  </si>
  <si>
    <t>作成月日</t>
    <rPh sb="0" eb="2">
      <t>サクセイ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</si>
  <si>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</si>
  <si>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</si>
  <si>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</si>
  <si>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)</t>
    <phoneticPr fontId="1"/>
  </si>
  <si>
    <t>雇用形態</t>
    <rPh sb="0" eb="2">
      <t>コヨウ</t>
    </rPh>
    <rPh sb="2" eb="4">
      <t>ケイタイ</t>
    </rPh>
    <phoneticPr fontId="1"/>
  </si>
  <si>
    <t>施設C</t>
    <rPh sb="0" eb="2">
      <t>シセツ</t>
    </rPh>
    <phoneticPr fontId="21"/>
  </si>
  <si>
    <t>種別</t>
    <rPh sb="0" eb="1">
      <t>シュ</t>
    </rPh>
    <rPh sb="1" eb="2">
      <t>ベツ</t>
    </rPh>
    <phoneticPr fontId="21"/>
  </si>
  <si>
    <t>区</t>
    <rPh sb="0" eb="1">
      <t>ク</t>
    </rPh>
    <phoneticPr fontId="21"/>
  </si>
  <si>
    <t>施設・事業所名</t>
    <rPh sb="0" eb="2">
      <t>シセツ</t>
    </rPh>
    <rPh sb="3" eb="5">
      <t>ジギョウ</t>
    </rPh>
    <rPh sb="5" eb="6">
      <t>ショ</t>
    </rPh>
    <rPh sb="6" eb="7">
      <t>メイ</t>
    </rPh>
    <phoneticPr fontId="21"/>
  </si>
  <si>
    <t>認定こども園認可定員内訳</t>
    <rPh sb="0" eb="2">
      <t>ニンテイ</t>
    </rPh>
    <rPh sb="5" eb="6">
      <t>エン</t>
    </rPh>
    <rPh sb="6" eb="8">
      <t>ニンカ</t>
    </rPh>
    <rPh sb="8" eb="10">
      <t>テイイン</t>
    </rPh>
    <rPh sb="10" eb="12">
      <t>ウチワケ</t>
    </rPh>
    <phoneticPr fontId="21"/>
  </si>
  <si>
    <t>認可定員</t>
    <phoneticPr fontId="21"/>
  </si>
  <si>
    <t>利用定員</t>
    <rPh sb="0" eb="2">
      <t>リヨウ</t>
    </rPh>
    <rPh sb="2" eb="4">
      <t>テイイン</t>
    </rPh>
    <phoneticPr fontId="21"/>
  </si>
  <si>
    <t>1号</t>
    <rPh sb="1" eb="2">
      <t>ゴウ</t>
    </rPh>
    <phoneticPr fontId="21"/>
  </si>
  <si>
    <t>2号</t>
    <rPh sb="1" eb="2">
      <t>ゴウ</t>
    </rPh>
    <phoneticPr fontId="21"/>
  </si>
  <si>
    <t>3号</t>
    <rPh sb="1" eb="2">
      <t>ゴウ</t>
    </rPh>
    <phoneticPr fontId="21"/>
  </si>
  <si>
    <t>3号（0歳）</t>
    <rPh sb="1" eb="2">
      <t>ゴウ</t>
    </rPh>
    <rPh sb="4" eb="5">
      <t>サイ</t>
    </rPh>
    <phoneticPr fontId="21"/>
  </si>
  <si>
    <t>3号（1･2歳）</t>
    <rPh sb="1" eb="2">
      <t>ゴウ</t>
    </rPh>
    <rPh sb="6" eb="7">
      <t>サイ</t>
    </rPh>
    <phoneticPr fontId="21"/>
  </si>
  <si>
    <t>3号合計</t>
    <rPh sb="1" eb="2">
      <t>ゴウ</t>
    </rPh>
    <rPh sb="2" eb="4">
      <t>ゴウケイ</t>
    </rPh>
    <phoneticPr fontId="21"/>
  </si>
  <si>
    <t>分園（内数）/従業員枠（外数）</t>
    <rPh sb="0" eb="2">
      <t>ブンエン</t>
    </rPh>
    <rPh sb="3" eb="4">
      <t>ウチ</t>
    </rPh>
    <rPh sb="4" eb="5">
      <t>スウ</t>
    </rPh>
    <rPh sb="7" eb="10">
      <t>ジュウギョウイン</t>
    </rPh>
    <rPh sb="10" eb="11">
      <t>ワク</t>
    </rPh>
    <rPh sb="12" eb="13">
      <t>ソト</t>
    </rPh>
    <rPh sb="13" eb="14">
      <t>スウ</t>
    </rPh>
    <phoneticPr fontId="21"/>
  </si>
  <si>
    <t>合計</t>
    <rPh sb="0" eb="2">
      <t>ゴウケイ</t>
    </rPh>
    <phoneticPr fontId="21"/>
  </si>
  <si>
    <t>列15</t>
  </si>
  <si>
    <t>列16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</si>
  <si>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</si>
  <si>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</si>
  <si>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</si>
  <si>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</si>
  <si>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</si>
  <si>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</si>
  <si>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</si>
  <si>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</si>
  <si>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</si>
  <si>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</si>
  <si>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</si>
  <si>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</si>
  <si>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列132</t>
  </si>
  <si>
    <t>列14</t>
  </si>
  <si>
    <t>施設名</t>
    <rPh sb="0" eb="2">
      <t>シセツ</t>
    </rPh>
    <rPh sb="2" eb="3">
      <t>メイ</t>
    </rPh>
    <phoneticPr fontId="21"/>
  </si>
  <si>
    <t>01保育所</t>
  </si>
  <si>
    <t>保</t>
  </si>
  <si>
    <t>中央区</t>
  </si>
  <si>
    <t>救世軍桑園保育所</t>
  </si>
  <si>
    <t>駒鳥保育所</t>
  </si>
  <si>
    <t>円山北町保育園</t>
  </si>
  <si>
    <t>愛育保育園</t>
  </si>
  <si>
    <t>旭ヶ丘保育園</t>
  </si>
  <si>
    <t>山鼻保育園</t>
  </si>
  <si>
    <t>山鼻華園保育園</t>
  </si>
  <si>
    <t>幌南華園保育園</t>
  </si>
  <si>
    <t>宮の森保育園</t>
  </si>
  <si>
    <t>さより保育園</t>
  </si>
  <si>
    <t>つくしの子共同保育所</t>
  </si>
  <si>
    <t>吉田学園くりの木保育園</t>
  </si>
  <si>
    <t>こうさい保育園</t>
  </si>
  <si>
    <t>アートチャイルドケア札幌桑園</t>
  </si>
  <si>
    <t>アスク桑園保育園</t>
  </si>
  <si>
    <t>啓明ともいき保育園</t>
  </si>
  <si>
    <t>ちゃいれっく北７条西保育園</t>
  </si>
  <si>
    <t>札幌時計台雲母保育園</t>
  </si>
  <si>
    <t>こどもプラザ青い鳥</t>
  </si>
  <si>
    <t>ニチイキッズ大通西１８丁目保育園</t>
  </si>
  <si>
    <t>ＮＯＶＡインターナショナルスクール</t>
  </si>
  <si>
    <t>北区</t>
  </si>
  <si>
    <t>あいの里協働保育園</t>
  </si>
  <si>
    <t>ドリームキッズ保育園</t>
  </si>
  <si>
    <t>アートチャイルドケア札幌百合が原</t>
  </si>
  <si>
    <t>新琴似南保育園</t>
  </si>
  <si>
    <t>麻生保育園</t>
  </si>
  <si>
    <t>屯田保育園</t>
  </si>
  <si>
    <t>愛和えるむ保育園</t>
  </si>
  <si>
    <t>篠路高洋保育園</t>
  </si>
  <si>
    <t>幌北ゆりかご保育園</t>
  </si>
  <si>
    <t>三和新琴似保育園</t>
  </si>
  <si>
    <t>太平保育園</t>
  </si>
  <si>
    <t>あかつき篠路保育園</t>
  </si>
  <si>
    <t>札幌北保育園</t>
  </si>
  <si>
    <t>札幌こばと保育園</t>
  </si>
  <si>
    <t>新川北保育園</t>
  </si>
  <si>
    <t>札幌はこぶね保育園</t>
  </si>
  <si>
    <t>あいの里保育園</t>
  </si>
  <si>
    <t>風の子保育園</t>
  </si>
  <si>
    <t>はぐくみ保育園</t>
  </si>
  <si>
    <t>子どもの園保育園</t>
  </si>
  <si>
    <t>新琴似中央保育園</t>
  </si>
  <si>
    <t>アートチャイルドケア新琴似</t>
  </si>
  <si>
    <t>札幌未来保育園</t>
  </si>
  <si>
    <t>エンジェル保育園</t>
  </si>
  <si>
    <t>つばさ保育園</t>
  </si>
  <si>
    <t>アスク新琴似保育園</t>
  </si>
  <si>
    <t>アートチャイルドケア北大前</t>
  </si>
  <si>
    <t>スクルドエンジェル保育園新琴似園</t>
  </si>
  <si>
    <t>東区</t>
  </si>
  <si>
    <t>札苗保育園</t>
  </si>
  <si>
    <t>元町にこにこ保育園</t>
  </si>
  <si>
    <t>札苗北保育園</t>
  </si>
  <si>
    <t>ちゃいれっく北８条東保育園</t>
  </si>
  <si>
    <t>苗穂保育園</t>
  </si>
  <si>
    <t>札幌第２福ちゃん保育園</t>
  </si>
  <si>
    <t>北栄保育園</t>
  </si>
  <si>
    <t>札幌厚成福祉会第二保育所</t>
  </si>
  <si>
    <t>明園保育園</t>
  </si>
  <si>
    <t>日の丸保育園</t>
  </si>
  <si>
    <t>はらっぱ保育園</t>
  </si>
  <si>
    <t>心の里親保育園</t>
  </si>
  <si>
    <t>元町保育園</t>
  </si>
  <si>
    <t>北栄みどり保育園</t>
  </si>
  <si>
    <t>モエレはとポッポ保育園</t>
  </si>
  <si>
    <t>元町みどり保育園</t>
  </si>
  <si>
    <t>札幌フラワー保育園</t>
  </si>
  <si>
    <t>光星はとポッポ保育園</t>
  </si>
  <si>
    <t>栄町あおぞら保育園</t>
  </si>
  <si>
    <t>勤医協ぽぷら保育園</t>
  </si>
  <si>
    <t>愛和新穂保育園</t>
  </si>
  <si>
    <t>かりき保育園</t>
  </si>
  <si>
    <t>開成みどり保育園</t>
  </si>
  <si>
    <t>アートチャイルドケア札幌元町</t>
  </si>
  <si>
    <t>白石区</t>
  </si>
  <si>
    <t>東札幌かすたねっと保育園</t>
  </si>
  <si>
    <t>札幌愛隣舘第二保育園</t>
  </si>
  <si>
    <t>柏葉保育園</t>
  </si>
  <si>
    <t>北の星東札幌保育園</t>
  </si>
  <si>
    <t>菊水元町保育園</t>
  </si>
  <si>
    <t>大谷地たかだ保育園</t>
  </si>
  <si>
    <t>南郷保育園</t>
  </si>
  <si>
    <t>東白石雪ん子保育園</t>
  </si>
  <si>
    <t>こぶし保育園</t>
  </si>
  <si>
    <t>北郷こぶし保育園</t>
  </si>
  <si>
    <t>アスク白石保育園</t>
  </si>
  <si>
    <t>ポピンズナーサリースクール札幌白石</t>
  </si>
  <si>
    <t>大藤子ども園</t>
  </si>
  <si>
    <t>ピッコロ子ども倶楽部東札幌園</t>
  </si>
  <si>
    <t>太陽の子札幌白石保育園</t>
  </si>
  <si>
    <t>米里保育園</t>
  </si>
  <si>
    <t>厚別区</t>
  </si>
  <si>
    <t>まごころ保育園</t>
  </si>
  <si>
    <t>ひばりが丘保育園</t>
  </si>
  <si>
    <t>青葉興正保育園</t>
  </si>
  <si>
    <t>もみじ台北保育園</t>
  </si>
  <si>
    <t>厚別共栄保育園</t>
  </si>
  <si>
    <t>もみじ台南保育園</t>
  </si>
  <si>
    <t>札幌協働保育園</t>
  </si>
  <si>
    <t>厚別こま草保育園</t>
  </si>
  <si>
    <t>新さっぽろとまと保育園</t>
  </si>
  <si>
    <t>豊平区</t>
  </si>
  <si>
    <t>札幌愛隣舘保育園</t>
  </si>
  <si>
    <t>札幌第１福ちゃん保育園</t>
  </si>
  <si>
    <t>西岡保育園</t>
  </si>
  <si>
    <t>札幌愛隣舘東山保育園</t>
  </si>
  <si>
    <t>札幌愛隣舘りんご保育園</t>
  </si>
  <si>
    <t>子どもの家保育園</t>
  </si>
  <si>
    <t>中の島興正保育園</t>
  </si>
  <si>
    <t>吉田学園やしの木保育園</t>
  </si>
  <si>
    <t>ピッコロ子ども倶楽部月寒園</t>
  </si>
  <si>
    <t>ピッコロ子ども倶楽部福住園</t>
  </si>
  <si>
    <t>乳幼児保育クラブぞうさん</t>
  </si>
  <si>
    <t>清田区</t>
  </si>
  <si>
    <t>札幌北野保育園</t>
  </si>
  <si>
    <t>札幌南清田保育園</t>
  </si>
  <si>
    <t>さわやか保育園</t>
  </si>
  <si>
    <t>札幌あさひ保育園</t>
  </si>
  <si>
    <t>札幌真栄東保育園</t>
  </si>
  <si>
    <t>南区</t>
  </si>
  <si>
    <t>真駒内保育園</t>
  </si>
  <si>
    <t>まこまないみどりまち保育園</t>
  </si>
  <si>
    <t>遊・Ｗｉｎｇ</t>
  </si>
  <si>
    <t>くまの子保育園</t>
  </si>
  <si>
    <t>藤ヶ丘保育園</t>
  </si>
  <si>
    <t>ルンビニー保育園</t>
  </si>
  <si>
    <t>西区</t>
  </si>
  <si>
    <t>琴似あやめ保育園</t>
  </si>
  <si>
    <t>発寒ひかり保育園</t>
  </si>
  <si>
    <t>西発寒保育園</t>
  </si>
  <si>
    <t>発寒たんぽぽ保育園</t>
  </si>
  <si>
    <t>八軒太陽の子保育園</t>
  </si>
  <si>
    <t>発寒保育園</t>
  </si>
  <si>
    <t>二十四軒保育園</t>
  </si>
  <si>
    <t>西野中央保育園</t>
  </si>
  <si>
    <t>八軒星の子保育園</t>
  </si>
  <si>
    <t>西野あおい保育園</t>
  </si>
  <si>
    <t>こぐま保育園</t>
  </si>
  <si>
    <t>吉田学園さくら保育園</t>
  </si>
  <si>
    <t>発寒おおぞら保育園</t>
  </si>
  <si>
    <t>アートチャイルドケア琴似</t>
  </si>
  <si>
    <t>アートチャイルドケア札幌八軒</t>
  </si>
  <si>
    <t>発寒そらいろ保育園</t>
  </si>
  <si>
    <t>アートチャイルドケア札幌二十四軒</t>
  </si>
  <si>
    <t>ことに保育園</t>
  </si>
  <si>
    <t>西野ふれ愛保育園</t>
  </si>
  <si>
    <t>札幌宮の沢雲母保育園</t>
  </si>
  <si>
    <t>発寒もりのわ保育園</t>
  </si>
  <si>
    <t>手稲区</t>
  </si>
  <si>
    <t>あかつき山口保育園</t>
  </si>
  <si>
    <t>手稲曙保育園</t>
  </si>
  <si>
    <t>新発寒たんぽぽ保育園</t>
  </si>
  <si>
    <t>宮の沢さくら保育園</t>
  </si>
  <si>
    <t>前田中央保育園</t>
  </si>
  <si>
    <t>さより第２保育園</t>
  </si>
  <si>
    <t>稲穂中央保育園</t>
  </si>
  <si>
    <t>つくし保育園</t>
  </si>
  <si>
    <t>札幌北陽保育園</t>
  </si>
  <si>
    <t>あすかぜ保育園</t>
  </si>
  <si>
    <t>集計</t>
  </si>
  <si>
    <t>12</t>
  </si>
  <si>
    <t>02幼稚園</t>
  </si>
  <si>
    <t>こひつじ幼稚園</t>
  </si>
  <si>
    <t>札幌大谷第二幼稚園</t>
  </si>
  <si>
    <t>百合が原幼稚園</t>
  </si>
  <si>
    <t>札幌白樺幼稚園</t>
  </si>
  <si>
    <t>札幌みづほ幼稚園</t>
  </si>
  <si>
    <t>美晴幼稚園</t>
  </si>
  <si>
    <t>真駒内聖母幼稚園</t>
  </si>
  <si>
    <t>札幌梅香幼稚園</t>
  </si>
  <si>
    <t>札幌みすまい幼稚園</t>
  </si>
  <si>
    <t>03認定こども園</t>
  </si>
  <si>
    <t>04小規模A・B・C</t>
  </si>
  <si>
    <t>認定こども園カトリック聖園こどもの家</t>
  </si>
  <si>
    <t>認定こども園マミーポッケ</t>
  </si>
  <si>
    <t>こども園ソレイユ</t>
  </si>
  <si>
    <t>認定こども園太陽こころ幼稚園</t>
  </si>
  <si>
    <t>認定こども園こうほく</t>
  </si>
  <si>
    <t>認定こども園ひまわり</t>
  </si>
  <si>
    <t>認定こども園英伸幼稚学院</t>
  </si>
  <si>
    <t>認定こども園札幌愛珠</t>
  </si>
  <si>
    <t>認定こども園かすたねっと</t>
  </si>
  <si>
    <t>東橋いちい認定こども園</t>
  </si>
  <si>
    <t>認定こども園幌東</t>
  </si>
  <si>
    <t>菊水いちい認定こども園</t>
  </si>
  <si>
    <t>認定こども園おおやち</t>
  </si>
  <si>
    <t>こども園・ひかりのこ　さっぽろ</t>
  </si>
  <si>
    <t>認定こども園まなび</t>
  </si>
  <si>
    <t>認定こども園そらいろ</t>
  </si>
  <si>
    <t>認定こども園かがやき</t>
  </si>
  <si>
    <t>発寒にこりんこども園</t>
  </si>
  <si>
    <t>認定こども園森のタータン保育園宮の沢</t>
  </si>
  <si>
    <t>たからの杜円山保育園</t>
  </si>
  <si>
    <t>さら～れ保育園</t>
  </si>
  <si>
    <t>保育室ぱすてる</t>
  </si>
  <si>
    <t>こどもプラザ青い鳥円山園</t>
  </si>
  <si>
    <t>ぴっころきっず円山公園</t>
  </si>
  <si>
    <t>おーるまいてぃ円山保育室</t>
  </si>
  <si>
    <t>伏見すみれ保育園</t>
  </si>
  <si>
    <t>もりのなかま保育園札幌山鼻園</t>
  </si>
  <si>
    <t>山鼻にじのいろ保育園</t>
  </si>
  <si>
    <t>ぴっころきっず中島公園</t>
  </si>
  <si>
    <t>札幌モンテッソーリこどもの家</t>
  </si>
  <si>
    <t>スクルドエンジェル保育園北円山園</t>
  </si>
  <si>
    <t>プチトマト保育室</t>
  </si>
  <si>
    <t>アンジェロ保育園</t>
  </si>
  <si>
    <t>バンビ保育園</t>
  </si>
  <si>
    <t>おーるまいてぃ屯田保育室</t>
  </si>
  <si>
    <t>美友希保育園</t>
  </si>
  <si>
    <t>太平桜の花保育園</t>
  </si>
  <si>
    <t>北２４条はぐはぐ乳児保育園</t>
  </si>
  <si>
    <t>オリオン</t>
  </si>
  <si>
    <t>あいあい保育園</t>
  </si>
  <si>
    <t>ぴっころきっず元町</t>
  </si>
  <si>
    <t>カシオペア</t>
  </si>
  <si>
    <t>ぴっころきっず白石駅前</t>
  </si>
  <si>
    <t>保育室すまいる</t>
  </si>
  <si>
    <t>ぴっころきっず東札幌</t>
  </si>
  <si>
    <t>保育ママだんだん</t>
  </si>
  <si>
    <t>ちびっこ保育るーむ札幌ドーム前園</t>
  </si>
  <si>
    <t>ちびっこ保育ルーム平岸ひまわり園</t>
  </si>
  <si>
    <t>太陽こころナーサリー平岸</t>
  </si>
  <si>
    <t>あんあん保育園平岸ルーム</t>
  </si>
  <si>
    <t>ナーサリーゆめの木</t>
  </si>
  <si>
    <t>美晴の家保育園</t>
  </si>
  <si>
    <t>ペガサス</t>
  </si>
  <si>
    <t>とよひらる～む</t>
  </si>
  <si>
    <t>さくら乳児保育園</t>
  </si>
  <si>
    <t>いちご乳児保育園</t>
  </si>
  <si>
    <t>ころころ保育園</t>
  </si>
  <si>
    <t>森のタータン保育園コピス</t>
  </si>
  <si>
    <t>はぐはぐ乳児保育園</t>
  </si>
  <si>
    <t>こどもプラザ青い鳥宮の沢園</t>
  </si>
  <si>
    <t>西野にじのいろ保育園</t>
  </si>
  <si>
    <t>八軒あじさい保育園</t>
  </si>
  <si>
    <t>発寒みらいのたね</t>
  </si>
  <si>
    <t>森のタータン保育園マール</t>
  </si>
  <si>
    <t>こぐまハウス</t>
  </si>
  <si>
    <t>山の手ちびっこ保育園</t>
  </si>
  <si>
    <t>ぴっころきっず手稲駅前</t>
  </si>
  <si>
    <t>第２手稲あじさい保育園</t>
  </si>
  <si>
    <t>手稲あじさい保育園</t>
  </si>
  <si>
    <t>たからの杜星置保育園</t>
  </si>
  <si>
    <t>さら～れ保育園富丘園</t>
  </si>
  <si>
    <t>富丘ニンニン保育園</t>
  </si>
  <si>
    <t>保育室どんぐり</t>
  </si>
  <si>
    <t>保育ママたんぽぽ</t>
  </si>
  <si>
    <t>保育ママぐりぐら</t>
  </si>
  <si>
    <t>保育ママおひさま</t>
  </si>
  <si>
    <t>保育ママつぼみ</t>
  </si>
  <si>
    <t>保育るーむひなたぼっこ</t>
  </si>
  <si>
    <t>保育室ベリーベリー</t>
  </si>
  <si>
    <t>コープさっぽろ保育園ａｕｒｉｎｋｏ</t>
  </si>
  <si>
    <t>じゅんのめ保育園</t>
  </si>
  <si>
    <t>もなみの里保育園</t>
  </si>
  <si>
    <t>さくらんぼ保育園</t>
  </si>
  <si>
    <t>八軒西もみじ保育園</t>
  </si>
  <si>
    <t>こどもクラブしらかば</t>
  </si>
  <si>
    <t>060-0005</t>
  </si>
  <si>
    <t>札幌市中央区北５条西１４丁目１－２９</t>
  </si>
  <si>
    <t>060-0031</t>
  </si>
  <si>
    <t>札幌市中央区北１条東８丁目１－４１</t>
  </si>
  <si>
    <t>064-0825</t>
  </si>
  <si>
    <t>札幌市中央区北５条西２７丁目３－１</t>
  </si>
  <si>
    <t>064-0807</t>
  </si>
  <si>
    <t>札幌市中央区南７条西１８丁目３－２９</t>
  </si>
  <si>
    <t>064-0913</t>
  </si>
  <si>
    <t>札幌市中央区南１３条西２３丁目１－４０</t>
  </si>
  <si>
    <t>064-0912</t>
  </si>
  <si>
    <t>札幌市中央区南１２条西８丁目３－１６</t>
  </si>
  <si>
    <t>064-0918</t>
  </si>
  <si>
    <t>札幌市中央区南１８条西１１丁目１－２</t>
  </si>
  <si>
    <t>064-0923</t>
  </si>
  <si>
    <t>札幌市中央区南２３条西１０丁目１－２５</t>
  </si>
  <si>
    <t>064-0952</t>
  </si>
  <si>
    <t>札幌市中央区宮の森２条５丁目２－２０</t>
  </si>
  <si>
    <t>064-0804</t>
  </si>
  <si>
    <t>札幌市中央区南４条西１５丁目１－３５</t>
  </si>
  <si>
    <t>060-0004</t>
  </si>
  <si>
    <t>札幌市中央区北４条西１４丁目１－２５</t>
  </si>
  <si>
    <t>060-0011</t>
  </si>
  <si>
    <t>札幌市中央区北１１条西１７丁目３６－１２２</t>
  </si>
  <si>
    <t>札幌市中央区南１２条西１６丁目１－５</t>
  </si>
  <si>
    <t>札幌市中央区北５条西１２丁目６－１</t>
  </si>
  <si>
    <t>060-0008</t>
  </si>
  <si>
    <t>札幌市中央区北８条西１８丁目３５－１００</t>
  </si>
  <si>
    <t>060-0041</t>
  </si>
  <si>
    <t>札幌市中央区大通東２丁目３－１</t>
  </si>
  <si>
    <t>064-0914</t>
  </si>
  <si>
    <t>札幌市中央区南１４条西１８丁目６－５</t>
  </si>
  <si>
    <t>060-0007</t>
  </si>
  <si>
    <t>札幌市中央区北７条西２２丁目２－５</t>
  </si>
  <si>
    <t>060-0001</t>
  </si>
  <si>
    <t>札幌市中央区北１条西２丁目１番地</t>
  </si>
  <si>
    <t>060-0033</t>
  </si>
  <si>
    <t>札幌市中央区北３条東１３丁目９９－６</t>
  </si>
  <si>
    <t>060-0042</t>
  </si>
  <si>
    <t>札幌市中央区大通西１８丁目２－７</t>
  </si>
  <si>
    <t>064-0820</t>
  </si>
  <si>
    <t>札幌市中央区大通西２６丁目３－５</t>
  </si>
  <si>
    <t>064-0919</t>
  </si>
  <si>
    <t>札幌市中央区南１９条西１２丁目２－１２ＫＹビル</t>
  </si>
  <si>
    <t>064-0809</t>
  </si>
  <si>
    <t>札幌市中央区南９条西２０丁目２－２２</t>
  </si>
  <si>
    <t>札幌市中央区北４条西１６丁目１テルウェル札幌第１ビル２Ｆ</t>
  </si>
  <si>
    <t>064-0824</t>
  </si>
  <si>
    <t>札幌市中央区北４条西２３丁目１－１</t>
  </si>
  <si>
    <t>札幌市中央区大通西９丁目１－１２</t>
  </si>
  <si>
    <t>札幌市中央区南９条西２３丁目２－１５</t>
  </si>
  <si>
    <t>札幌市中央区北１条東１０丁目１５－８２ライオンズマンション札幌スカイタワー１Ｆ</t>
  </si>
  <si>
    <t>060-0053</t>
  </si>
  <si>
    <t>札幌市中央区南３条東２丁目１サンシャインビル１Ｆ</t>
  </si>
  <si>
    <t>064-0954</t>
  </si>
  <si>
    <t>札幌市中央区宮の森４条１０丁目１－７</t>
  </si>
  <si>
    <t>002-8091</t>
  </si>
  <si>
    <t>札幌市北区南あいの里５丁目６－１</t>
  </si>
  <si>
    <t>002-8041</t>
  </si>
  <si>
    <t>札幌市北区東茨戸１条１丁目８－３１</t>
  </si>
  <si>
    <t>002-8081</t>
  </si>
  <si>
    <t>札幌市北区百合が原１丁目１－１</t>
  </si>
  <si>
    <t>001-0902</t>
  </si>
  <si>
    <t>札幌市北区新琴似２条６丁目２－３４</t>
  </si>
  <si>
    <t>002-0856</t>
  </si>
  <si>
    <t>札幌市北区屯田６条４丁目２－２０</t>
  </si>
  <si>
    <t>001-0039</t>
  </si>
  <si>
    <t>札幌市北区北３９条西３丁目２－３</t>
  </si>
  <si>
    <t>002-0855</t>
  </si>
  <si>
    <t>札幌市北区屯田５条６丁目２－１６</t>
  </si>
  <si>
    <t>002-8022</t>
  </si>
  <si>
    <t>札幌市北区篠路２条９丁目１－１</t>
  </si>
  <si>
    <t>060-0808</t>
  </si>
  <si>
    <t>札幌市北区北８条西３丁目３２番地</t>
  </si>
  <si>
    <t>002-8023</t>
  </si>
  <si>
    <t>札幌市北区篠路３条６丁目４－４０</t>
  </si>
  <si>
    <t>001-0018</t>
  </si>
  <si>
    <t>札幌市北区北１８条西７丁目１－３</t>
  </si>
  <si>
    <t>001-0906</t>
  </si>
  <si>
    <t>札幌市北区新琴似６条１２丁目１－２３</t>
  </si>
  <si>
    <t>002-8011</t>
  </si>
  <si>
    <t>札幌市北区太平１１条１丁目１－２０</t>
  </si>
  <si>
    <t>002-8021</t>
  </si>
  <si>
    <t>札幌市北区篠路１条６丁目２－７</t>
  </si>
  <si>
    <t>001-0032</t>
  </si>
  <si>
    <t>札幌市北区北３２条西９丁目２－１２</t>
  </si>
  <si>
    <t>001-0911</t>
  </si>
  <si>
    <t>札幌市北区新琴似１１条１５丁目１－３８</t>
  </si>
  <si>
    <t>001-0924</t>
  </si>
  <si>
    <t>札幌市北区新川４条１１丁目５－２３</t>
  </si>
  <si>
    <t>060-0807</t>
  </si>
  <si>
    <t>札幌市北区北７条西６丁目２－３３</t>
  </si>
  <si>
    <t>002-8072</t>
  </si>
  <si>
    <t>札幌市北区あいの里２条２丁目１２－４</t>
  </si>
  <si>
    <t>札幌市北区百合が原４丁目８－３１</t>
  </si>
  <si>
    <t>001-0026</t>
  </si>
  <si>
    <t>札幌市北区北２６条西３丁目２－２０</t>
  </si>
  <si>
    <t>002-0858</t>
  </si>
  <si>
    <t>札幌市北区屯田８条７丁目１－１</t>
  </si>
  <si>
    <t>060-0811</t>
  </si>
  <si>
    <t>札幌市北区北１１条西５丁目</t>
  </si>
  <si>
    <t>001-0905</t>
  </si>
  <si>
    <t>札幌市北区新琴似５条３丁目１－６３</t>
  </si>
  <si>
    <t>002-8073</t>
  </si>
  <si>
    <t>札幌市北区あいの里３条７丁目２－６</t>
  </si>
  <si>
    <t>001-0908</t>
  </si>
  <si>
    <t>札幌市北区新琴似８条１丁目４－３３</t>
  </si>
  <si>
    <t>002-0859</t>
  </si>
  <si>
    <t>札幌市北区屯田９条１０丁目１－１</t>
  </si>
  <si>
    <t>001-0036</t>
  </si>
  <si>
    <t>札幌市北区北３６条西２丁目１－３</t>
  </si>
  <si>
    <t>002-8029</t>
  </si>
  <si>
    <t>札幌市北区篠路９条１丁目６－７</t>
  </si>
  <si>
    <t>001-0907</t>
  </si>
  <si>
    <t>札幌市北区新琴似７条２丁目２－３５</t>
  </si>
  <si>
    <t>001-0012</t>
  </si>
  <si>
    <t>札幌市北区北１２条西４丁目１－２５</t>
  </si>
  <si>
    <t>001-0912</t>
  </si>
  <si>
    <t>札幌市北区新琴似１２条１２丁目５－２</t>
  </si>
  <si>
    <t>札幌市北区新川４条１７丁目１－２５</t>
  </si>
  <si>
    <t>001-0025</t>
  </si>
  <si>
    <t>札幌市北区北２５条西６丁目１－１０</t>
  </si>
  <si>
    <t>060-0809</t>
  </si>
  <si>
    <t>札幌市北区北９条西３丁目１５</t>
  </si>
  <si>
    <t>001-0910</t>
  </si>
  <si>
    <t>札幌市北区新琴似１０条３丁目１－２３</t>
  </si>
  <si>
    <t>札幌市北区屯田６条１０丁目７－２５メディカル旭豊２Ｆ</t>
  </si>
  <si>
    <t>札幌市北区新琴似１０条１丁目７－１６</t>
  </si>
  <si>
    <t>001-0933</t>
  </si>
  <si>
    <t>札幌市北区新川西３条５丁目５－１０</t>
  </si>
  <si>
    <t>002-8071</t>
  </si>
  <si>
    <t>札幌市北区あいの里１条６丁目１－１５</t>
  </si>
  <si>
    <t>004-0022</t>
  </si>
  <si>
    <t>札幌市北区北１５条西５丁目１－５</t>
  </si>
  <si>
    <t>007-0807</t>
  </si>
  <si>
    <t>札幌市東区東苗穂７条３丁目１－５</t>
  </si>
  <si>
    <t>065-0023</t>
  </si>
  <si>
    <t>札幌市東区北２３条東１６丁目１－１１</t>
  </si>
  <si>
    <t>007-0838</t>
  </si>
  <si>
    <t>札幌市東区北３８条東１丁目４－５</t>
  </si>
  <si>
    <t>007-0030</t>
  </si>
  <si>
    <t>札幌市東区東雁来１０条４丁目１－２０</t>
  </si>
  <si>
    <t>065-0008</t>
  </si>
  <si>
    <t>札幌市東区北８条東１９丁目２－７</t>
  </si>
  <si>
    <t>065-0007</t>
  </si>
  <si>
    <t>札幌市東区北７条東１８丁目１－８</t>
  </si>
  <si>
    <t>065-0018</t>
  </si>
  <si>
    <t>札幌市東区北１８条東１６丁目２－１３</t>
  </si>
  <si>
    <t>007-0835</t>
  </si>
  <si>
    <t>札幌市東区北３５条東５丁目２－１</t>
  </si>
  <si>
    <t>007-0805</t>
  </si>
  <si>
    <t>札幌市東区東苗穂５条３丁目３－４５</t>
  </si>
  <si>
    <t>065-0014</t>
  </si>
  <si>
    <t>札幌市東区北１４条東１６丁目１－３１</t>
  </si>
  <si>
    <t>065-0042</t>
  </si>
  <si>
    <t>札幌市東区本町２条６丁目３－７</t>
  </si>
  <si>
    <t>札幌市東区北２３条東１４丁目１－５</t>
  </si>
  <si>
    <t>007-0840</t>
  </si>
  <si>
    <t>札幌市東区北４０条東９丁目３－１５</t>
  </si>
  <si>
    <t>065-0027</t>
  </si>
  <si>
    <t>札幌市東区北２７条東６丁目１－１８</t>
  </si>
  <si>
    <t>007-0880</t>
  </si>
  <si>
    <t>札幌市東区丘珠町５９３番地４９</t>
  </si>
  <si>
    <t>065-0019</t>
  </si>
  <si>
    <t>札幌市東区北１９条東６丁目１－５</t>
  </si>
  <si>
    <t>札幌市東区北２７条東１９丁目６－１０</t>
  </si>
  <si>
    <t>065-0032</t>
  </si>
  <si>
    <t>札幌市東区北３２条東１３丁目１－２６</t>
  </si>
  <si>
    <t>007-0812</t>
  </si>
  <si>
    <t>札幌市東区東苗穂１２条１丁目１－５０</t>
  </si>
  <si>
    <t>札幌市東区北２７条東２２丁目５－１１</t>
  </si>
  <si>
    <t>007-0847</t>
  </si>
  <si>
    <t>札幌市東区北４７条東７丁目２－１３</t>
  </si>
  <si>
    <t>札幌市東区北１８条東６丁目１－３０</t>
  </si>
  <si>
    <t>065-0015</t>
  </si>
  <si>
    <t>札幌市東区北１５条東７丁目１－１０</t>
  </si>
  <si>
    <t>007-0843</t>
  </si>
  <si>
    <t>札幌市東区北４３条東１６丁目２－８</t>
  </si>
  <si>
    <t>007-0869</t>
  </si>
  <si>
    <t>札幌市東区伏古９条２丁目９－４</t>
  </si>
  <si>
    <t>065-0041</t>
  </si>
  <si>
    <t>札幌市東区本町１条６丁目１－５</t>
  </si>
  <si>
    <t>065-0009</t>
  </si>
  <si>
    <t>札幌市東区北９条東１１丁目３－７</t>
  </si>
  <si>
    <t>007-0890</t>
  </si>
  <si>
    <t>札幌市東区中沼町７２－７</t>
  </si>
  <si>
    <t>007-0033</t>
  </si>
  <si>
    <t>札幌市東区東雁来１３条２丁目９－１２</t>
  </si>
  <si>
    <t>007-0867</t>
  </si>
  <si>
    <t>札幌市東区伏古７条２丁目３－３</t>
  </si>
  <si>
    <t>065-0026</t>
  </si>
  <si>
    <t>札幌市東区北２６条東１２丁目１－１０</t>
  </si>
  <si>
    <t>札幌市東区北４３条東１丁目３－１</t>
  </si>
  <si>
    <t>007-0841</t>
  </si>
  <si>
    <t>札幌市東区北４１条東６丁目２－１１</t>
  </si>
  <si>
    <t>007-0031</t>
  </si>
  <si>
    <t>札幌市東区東雁来１１条３丁目２－１８</t>
  </si>
  <si>
    <t>007-0815</t>
  </si>
  <si>
    <t>札幌市東区東苗穂１５条１丁目２－３２</t>
  </si>
  <si>
    <t>札幌市東区本町２条２丁目７－１１</t>
  </si>
  <si>
    <t>007-0834</t>
  </si>
  <si>
    <t>札幌市東区北３４条東２３丁目４－１９</t>
  </si>
  <si>
    <t>003-0829</t>
  </si>
  <si>
    <t>札幌市白石区菊水元町９条２丁目８－８</t>
  </si>
  <si>
    <t>003-0004</t>
  </si>
  <si>
    <t>札幌市白石区東札幌４条４丁目６－１６</t>
  </si>
  <si>
    <t>003-0801</t>
  </si>
  <si>
    <t>札幌市白石区菊水１条３丁目３－４６</t>
  </si>
  <si>
    <t>003-0029</t>
  </si>
  <si>
    <t>札幌市白石区平和通８丁目北３－４７</t>
  </si>
  <si>
    <t>003-0023</t>
  </si>
  <si>
    <t>札幌市白石区南郷通１５丁目北３－１２</t>
  </si>
  <si>
    <t>003-0013</t>
  </si>
  <si>
    <t>札幌市白石区中央３条５丁目２－３７</t>
  </si>
  <si>
    <t>003-0002</t>
  </si>
  <si>
    <t>札幌市白石区東札幌２条６丁目１０－２２</t>
  </si>
  <si>
    <t>003-0825</t>
  </si>
  <si>
    <t>札幌市白石区菊水元町５条２丁目６－１８</t>
  </si>
  <si>
    <t>003-0832</t>
  </si>
  <si>
    <t>札幌市白石区北郷２条３丁目６－１</t>
  </si>
  <si>
    <t>003-0021</t>
  </si>
  <si>
    <t>札幌市白石区栄通１９丁目４－３０</t>
  </si>
  <si>
    <t>札幌市白石区栄通６丁目１９－７</t>
  </si>
  <si>
    <t>003-0026</t>
  </si>
  <si>
    <t>札幌市白石区本通１４丁目南１－５</t>
  </si>
  <si>
    <t>003-0808</t>
  </si>
  <si>
    <t>札幌市白石区菊水８条３丁目３－１８</t>
  </si>
  <si>
    <t>札幌市白石区本通１丁目南２－３４</t>
  </si>
  <si>
    <t>003-0863</t>
  </si>
  <si>
    <t>札幌市白石区川下３条５丁目３－２８</t>
  </si>
  <si>
    <t>003-0813</t>
  </si>
  <si>
    <t>札幌市白石区菊水上町３条２丁目５２番地</t>
  </si>
  <si>
    <t>札幌市白石区平和通１７丁目北１－１０</t>
  </si>
  <si>
    <t>003-0852</t>
  </si>
  <si>
    <t>札幌市白石区川北２条１丁目８－１６</t>
  </si>
  <si>
    <t>札幌市白石区北郷２条１０丁目５－５</t>
  </si>
  <si>
    <t>003-0027</t>
  </si>
  <si>
    <t>札幌市白石区本通８丁目北１－２９</t>
  </si>
  <si>
    <t>003-0022</t>
  </si>
  <si>
    <t>札幌市白石区南郷通１４丁目南３－１１</t>
  </si>
  <si>
    <t>札幌市白石区南郷通１８丁目北６－４</t>
  </si>
  <si>
    <t>003-0001</t>
  </si>
  <si>
    <t>札幌市白石区東札幌１条２丁目３－１０</t>
  </si>
  <si>
    <t>札幌市白石区本通４丁目北６－１</t>
  </si>
  <si>
    <t>003-0874</t>
  </si>
  <si>
    <t>札幌市白石区米里４条１丁目５－９</t>
  </si>
  <si>
    <t>003-0003</t>
  </si>
  <si>
    <t>札幌市白石区東札幌３条５丁目３－２４</t>
  </si>
  <si>
    <t>札幌市白石区南郷通１８丁目北１－２０</t>
  </si>
  <si>
    <t>札幌市白石区東札幌２条５丁目６－９</t>
  </si>
  <si>
    <t>004-0039</t>
  </si>
  <si>
    <t>札幌市厚別区厚別町上野幌８２２番地</t>
  </si>
  <si>
    <t>004-0052</t>
  </si>
  <si>
    <t>札幌市厚別区厚別中央２条４丁目１１－１</t>
  </si>
  <si>
    <t>004-0021</t>
  </si>
  <si>
    <t>札幌市厚別区青葉町２丁目７－２５</t>
  </si>
  <si>
    <t>004-0014</t>
  </si>
  <si>
    <t>札幌市厚別区もみじ台北４丁目３－１</t>
  </si>
  <si>
    <t>札幌市厚別区厚別南１丁目１１－１</t>
  </si>
  <si>
    <t>004-0012</t>
  </si>
  <si>
    <t>札幌市厚別区もみじ台南６丁目１１－１</t>
  </si>
  <si>
    <t>004-0013</t>
  </si>
  <si>
    <t>札幌市厚別区もみじ台西６丁目１－３</t>
  </si>
  <si>
    <t>004-0053</t>
  </si>
  <si>
    <t>札幌市厚別区厚別中央３条４丁目４－８</t>
  </si>
  <si>
    <t>004-0064</t>
  </si>
  <si>
    <t>札幌市厚別区厚別西４条４丁目１０－１０</t>
  </si>
  <si>
    <t>004-0055</t>
  </si>
  <si>
    <t>札幌市厚別区厚別中央５条６丁目６－１１</t>
  </si>
  <si>
    <t>004-0002</t>
  </si>
  <si>
    <t>札幌市厚別区厚別東２条３丁目１－１０</t>
  </si>
  <si>
    <t>004-0005</t>
  </si>
  <si>
    <t>札幌市厚別区厚別東５条７丁目１０－１</t>
  </si>
  <si>
    <t>札幌市厚別区厚別南１丁目４－１３</t>
  </si>
  <si>
    <t>062-0904</t>
  </si>
  <si>
    <t>札幌市豊平区豊平４条３丁目３－２７</t>
  </si>
  <si>
    <t>062-0901</t>
  </si>
  <si>
    <t>札幌市豊平区豊平１条１３丁目１－２０</t>
  </si>
  <si>
    <t>062-0052</t>
  </si>
  <si>
    <t>札幌市豊平区月寒東２条１１丁目１４－２１</t>
  </si>
  <si>
    <t>062-0922</t>
  </si>
  <si>
    <t>札幌市豊平区中の島２条９丁目５－１</t>
  </si>
  <si>
    <t>062-0022</t>
  </si>
  <si>
    <t>札幌市豊平区月寒西２条１０丁目２－７８</t>
  </si>
  <si>
    <t>062-0934</t>
  </si>
  <si>
    <t>札幌市豊平区平岸４条１１丁目３－１４</t>
  </si>
  <si>
    <t>062-0051</t>
  </si>
  <si>
    <t>札幌市豊平区月寒東１条１９丁目１－１６</t>
  </si>
  <si>
    <t>札幌市豊平区平岸４条１丁目１－２２</t>
  </si>
  <si>
    <t>062-0041</t>
  </si>
  <si>
    <t>札幌市豊平区福住１条３丁目９－３０</t>
  </si>
  <si>
    <t>札幌市豊平区平岸４条９丁目４－９</t>
  </si>
  <si>
    <t>062-0034</t>
  </si>
  <si>
    <t>札幌市豊平区西岡４条１２丁目４－１</t>
  </si>
  <si>
    <t>札幌市豊平区中の島２条１丁目３－１８</t>
  </si>
  <si>
    <t>062-0042</t>
  </si>
  <si>
    <t>札幌市豊平区福住２条９丁目３－８</t>
  </si>
  <si>
    <t>062-0931</t>
  </si>
  <si>
    <t>札幌市豊平区平岸１条１１丁目１－７</t>
  </si>
  <si>
    <t>札幌市豊平区平岸１条１５丁目４－１１</t>
  </si>
  <si>
    <t>062-0055</t>
  </si>
  <si>
    <t>札幌市豊平区月寒東５条１０丁目３－３</t>
  </si>
  <si>
    <t>062-0021</t>
  </si>
  <si>
    <t>札幌市豊平区月寒西１条１１丁目３－５１</t>
  </si>
  <si>
    <t>札幌市豊平区月寒東１条１５丁目１１－７</t>
  </si>
  <si>
    <t>062-0936</t>
  </si>
  <si>
    <t>札幌市豊平区平岸６条１３丁目３－３０</t>
  </si>
  <si>
    <t>062-0025</t>
  </si>
  <si>
    <t>札幌市豊平区月寒西５条１０丁目２－８</t>
  </si>
  <si>
    <t>062-0903</t>
  </si>
  <si>
    <t>札幌市豊平区豊平３条１１丁目２－３</t>
  </si>
  <si>
    <t>062-0053</t>
  </si>
  <si>
    <t>札幌市豊平区月寒東３条１１丁目１－２３</t>
  </si>
  <si>
    <t>062-0906</t>
  </si>
  <si>
    <t>札幌市豊平区平岸６条１４丁目４－３７</t>
  </si>
  <si>
    <t>004-0871</t>
  </si>
  <si>
    <t>札幌市清田区平岡１条２丁目１１－３０</t>
  </si>
  <si>
    <t>004-0867</t>
  </si>
  <si>
    <t>札幌市清田区北野７条４丁目１１－３０</t>
  </si>
  <si>
    <t>004-0845</t>
  </si>
  <si>
    <t>札幌市清田区清田５条２丁目２９－１</t>
  </si>
  <si>
    <t>004-0876</t>
  </si>
  <si>
    <t>札幌市清田区平岡６条２丁目３－５</t>
  </si>
  <si>
    <t>004-0813</t>
  </si>
  <si>
    <t>札幌市清田区美しが丘３条２丁目６－２７</t>
  </si>
  <si>
    <t>004-0835</t>
  </si>
  <si>
    <t>札幌市清田区真栄５条５丁目７－４３</t>
  </si>
  <si>
    <t>004-0864</t>
  </si>
  <si>
    <t>札幌市清田区北野４条３丁目１－８</t>
  </si>
  <si>
    <t>004-0847</t>
  </si>
  <si>
    <t>札幌市清田区清田７条２丁目１－１０</t>
  </si>
  <si>
    <t>061-2302</t>
  </si>
  <si>
    <t>札幌市南区定山渓温泉東３丁目２５６番地</t>
  </si>
  <si>
    <t>005-0016</t>
  </si>
  <si>
    <t>札幌市南区真駒内南町１丁目７－４</t>
  </si>
  <si>
    <t>005-0005</t>
  </si>
  <si>
    <t>札幌市南区澄川５条５丁目５－１０</t>
  </si>
  <si>
    <t>005-0030</t>
  </si>
  <si>
    <t>札幌市南区南３０条西８丁目８－５</t>
  </si>
  <si>
    <t>005-0013</t>
  </si>
  <si>
    <t>札幌市南区真駒内緑町３丁目３－１</t>
  </si>
  <si>
    <t>005-0801</t>
  </si>
  <si>
    <t>札幌市南区川沿１条１丁目３－８２</t>
  </si>
  <si>
    <t>005-0018</t>
  </si>
  <si>
    <t>札幌市南区真駒内曙町３丁目４－１</t>
  </si>
  <si>
    <t>005-0822</t>
  </si>
  <si>
    <t>札幌市南区南沢２条３丁目７－１</t>
  </si>
  <si>
    <t>061-2284</t>
  </si>
  <si>
    <t>札幌市南区藤野４条５丁目２０－１０</t>
  </si>
  <si>
    <t>005-0809</t>
  </si>
  <si>
    <t>札幌市南区川沿９条２丁目１－１８</t>
  </si>
  <si>
    <t>005-0852</t>
  </si>
  <si>
    <t>札幌市南区常盤２条２丁目８－１２</t>
  </si>
  <si>
    <t>063-0812</t>
  </si>
  <si>
    <t>札幌市西区琴似２条２丁目６－２５</t>
  </si>
  <si>
    <t>063-0825</t>
  </si>
  <si>
    <t>札幌市西区発寒５条６丁目３－１</t>
  </si>
  <si>
    <t>063-0829</t>
  </si>
  <si>
    <t>札幌市西区発寒９条１１丁目１－２０</t>
  </si>
  <si>
    <t>063-0831</t>
  </si>
  <si>
    <t>札幌市西区発寒１１条５丁目１１－１</t>
  </si>
  <si>
    <t>063-0863</t>
  </si>
  <si>
    <t>札幌市西区八軒３条東４丁目４－１６</t>
  </si>
  <si>
    <t>063-0062</t>
  </si>
  <si>
    <t>札幌市西区西町南１３丁目３－１</t>
  </si>
  <si>
    <t>063-0823</t>
  </si>
  <si>
    <t>札幌市西区発寒３条１丁目８－１</t>
  </si>
  <si>
    <t>063-0803</t>
  </si>
  <si>
    <t>札幌市西区二十四軒３条７丁目５－２８－２１３</t>
  </si>
  <si>
    <t>063-0034</t>
  </si>
  <si>
    <t>札幌市西区西野４条３丁目８－１２</t>
  </si>
  <si>
    <t>063-0844</t>
  </si>
  <si>
    <t>札幌市西区八軒４条西５丁目１－１</t>
  </si>
  <si>
    <t>063-0037</t>
  </si>
  <si>
    <t>札幌市西区西野７条８丁目１４－５</t>
  </si>
  <si>
    <t>063-0804</t>
  </si>
  <si>
    <t>札幌市西区二十四軒４条６丁目３－２５</t>
  </si>
  <si>
    <t>063-0847</t>
  </si>
  <si>
    <t>札幌市西区八軒７条西２丁目２－１５</t>
  </si>
  <si>
    <t>063-0053</t>
  </si>
  <si>
    <t>札幌市西区宮の沢３条３丁目９－３</t>
  </si>
  <si>
    <t>063-0826</t>
  </si>
  <si>
    <t>札幌市西区発寒６条１４丁目１８－２３</t>
  </si>
  <si>
    <t>063-0834</t>
  </si>
  <si>
    <t>札幌市西区発寒１４条２丁目１０－５７</t>
  </si>
  <si>
    <t>063-0051</t>
  </si>
  <si>
    <t>札幌市西区宮の沢１条２丁目６－１６</t>
  </si>
  <si>
    <t>063-0814</t>
  </si>
  <si>
    <t>札幌市西区琴似４条１丁目１－４０</t>
  </si>
  <si>
    <t>063-0052</t>
  </si>
  <si>
    <t>札幌市西区宮の沢２条５丁目３－７</t>
  </si>
  <si>
    <t>063-0866</t>
  </si>
  <si>
    <t>札幌市西区八軒６条東３丁目８－６</t>
  </si>
  <si>
    <t>063-0828</t>
  </si>
  <si>
    <t>札幌市西区発寒８条１１丁目２－８</t>
  </si>
  <si>
    <t>063-0801</t>
  </si>
  <si>
    <t>札幌市西区二十四軒１条４丁目２－３５</t>
  </si>
  <si>
    <t>札幌市西区二十四軒４条３丁目４－５</t>
  </si>
  <si>
    <t>063-0031</t>
  </si>
  <si>
    <t>札幌市西区西野１条２丁目６－１６</t>
  </si>
  <si>
    <t>札幌市西区宮の沢１条４丁目７－２０</t>
  </si>
  <si>
    <t>札幌市西区発寒５条８丁目１３－６</t>
  </si>
  <si>
    <t>札幌市西区西野４条７丁目１－８</t>
  </si>
  <si>
    <t>063-0813</t>
  </si>
  <si>
    <t>札幌市西区琴似３条４丁目３－１８</t>
  </si>
  <si>
    <t>063-0061</t>
  </si>
  <si>
    <t>札幌市西区西町北６丁目４－１４</t>
  </si>
  <si>
    <t>063-0002</t>
  </si>
  <si>
    <t>札幌市西区山の手２条７丁目３－２６</t>
  </si>
  <si>
    <t>札幌市西区山の手２条４丁目５－１９</t>
  </si>
  <si>
    <t>063-0022</t>
  </si>
  <si>
    <t>札幌市西区平和２条４丁目１１－２６</t>
  </si>
  <si>
    <t>063-0023</t>
  </si>
  <si>
    <t>札幌市西区平和３条６丁目１２－２１</t>
  </si>
  <si>
    <t>006-0841</t>
  </si>
  <si>
    <t>札幌市手稲区曙１１条１丁目３－３０</t>
  </si>
  <si>
    <t>006-0832</t>
  </si>
  <si>
    <t>札幌市手稲区曙２条１丁目２－３１</t>
  </si>
  <si>
    <t>006-0806</t>
  </si>
  <si>
    <t>札幌市手稲区新発寒６条４丁目１５－１０</t>
  </si>
  <si>
    <t>006-0004</t>
  </si>
  <si>
    <t>札幌市手稲区西宮の沢４条１丁目１－２０</t>
  </si>
  <si>
    <t>006-0818</t>
  </si>
  <si>
    <t>札幌市手稲区前田８条１２丁目５－１</t>
  </si>
  <si>
    <t>006-0011</t>
  </si>
  <si>
    <t>札幌市手稲区富丘１条５丁目９－１</t>
  </si>
  <si>
    <t>006-0034</t>
  </si>
  <si>
    <t>札幌市手稲区稲穂４条７丁目１－１５</t>
  </si>
  <si>
    <t>006-0012</t>
  </si>
  <si>
    <t>札幌市手稲区富丘２条４丁目７－６</t>
  </si>
  <si>
    <t>006-0860</t>
  </si>
  <si>
    <t>札幌市手稲区手稲山口５１１－１</t>
  </si>
  <si>
    <t>006-0032</t>
  </si>
  <si>
    <t>札幌市手稲区稲穂２条５丁目５－５</t>
  </si>
  <si>
    <t>006-0861</t>
  </si>
  <si>
    <t>札幌市手稲区明日風３丁目１１－１１</t>
  </si>
  <si>
    <t>006-0022</t>
  </si>
  <si>
    <t>札幌市手稲区手稲本町２条４丁目１－２３</t>
  </si>
  <si>
    <t>札幌市手稲区富丘２条２丁目１０－１５</t>
  </si>
  <si>
    <t>札幌市中央区北４条西２３丁目２－８</t>
  </si>
  <si>
    <t>064-0916</t>
  </si>
  <si>
    <t>札幌市中央区南１６条西１２丁目１－５</t>
  </si>
  <si>
    <t>札幌市中央区南９条西２１丁目２－２０</t>
  </si>
  <si>
    <t>札幌市中央区北７条西１３丁目２－１</t>
  </si>
  <si>
    <t>札幌市中央区大通西１６丁目３</t>
  </si>
  <si>
    <t>札幌市中央区大通西２１丁目３－１８</t>
  </si>
  <si>
    <t>064-0921</t>
  </si>
  <si>
    <t>札幌市中央区南２１条西１４丁目３－１０</t>
  </si>
  <si>
    <t>064-0917</t>
  </si>
  <si>
    <t>札幌市中央区南１７条西９丁目１－３５</t>
  </si>
  <si>
    <t>札幌市北区百合が原１１丁目１８５－６</t>
  </si>
  <si>
    <t>001-0045</t>
  </si>
  <si>
    <t>札幌市北区麻生町４丁目１１－１４</t>
  </si>
  <si>
    <t>札幌市北区新川４条１３丁目２－４１</t>
  </si>
  <si>
    <t>002-8043</t>
  </si>
  <si>
    <t>札幌市北区東茨戸３７－３</t>
  </si>
  <si>
    <t>札幌市北区新琴似７条１３丁目１－２８</t>
  </si>
  <si>
    <t>002-8027</t>
  </si>
  <si>
    <t>札幌市北区篠路７条６丁目３－８</t>
  </si>
  <si>
    <t>001-0035</t>
  </si>
  <si>
    <t>札幌市北区北３５条西２丁目１－１５</t>
  </si>
  <si>
    <t>065-0011</t>
  </si>
  <si>
    <t>札幌市東区北１１条東２丁目２－１</t>
  </si>
  <si>
    <t>札幌市東区伏古７条５丁目５－５</t>
  </si>
  <si>
    <t>札幌市東区伏古９条３丁目２－１９</t>
  </si>
  <si>
    <t>065-0016</t>
  </si>
  <si>
    <t>札幌市東区北１６条東８丁目２－１</t>
  </si>
  <si>
    <t>065-0024</t>
  </si>
  <si>
    <t>札幌市東区北２４条東１８丁目４－３７</t>
  </si>
  <si>
    <t>003-0028</t>
  </si>
  <si>
    <t>札幌市白石区平和通１丁目南６－１６</t>
  </si>
  <si>
    <t>札幌市白石区栄通９丁目４－１４</t>
  </si>
  <si>
    <t>003-0834</t>
  </si>
  <si>
    <t>札幌市白石区北郷４条５丁目６－１２</t>
  </si>
  <si>
    <t>札幌市白石区南郷通１８丁目北５－５</t>
  </si>
  <si>
    <t>003-0024</t>
  </si>
  <si>
    <t>札幌市白石区本郷通６丁目南４－１７</t>
  </si>
  <si>
    <t>札幌市厚別区青葉町７丁目１－３２</t>
  </si>
  <si>
    <t>004-0003</t>
  </si>
  <si>
    <t>札幌市厚別区厚別東３条４丁目３－１０</t>
  </si>
  <si>
    <t>004-0011</t>
  </si>
  <si>
    <t>札幌市厚別区もみじ台東２丁目５</t>
  </si>
  <si>
    <t>004-0063</t>
  </si>
  <si>
    <t>札幌市厚別区厚別西３条４丁目１－５</t>
  </si>
  <si>
    <t>札幌市厚別区厚別中央３条３丁目５－６</t>
  </si>
  <si>
    <t>札幌市豊平区月寒西２条７丁目２－１６</t>
  </si>
  <si>
    <t>札幌市豊平区月寒東２条１８丁目９－１１</t>
  </si>
  <si>
    <t>札幌市豊平区月寒東１条２丁目１０－９</t>
  </si>
  <si>
    <t>062-0911</t>
  </si>
  <si>
    <t>札幌市豊平区旭町７丁目３－７</t>
  </si>
  <si>
    <t>札幌市豊平区西岡４条１０丁目８－１</t>
  </si>
  <si>
    <t>062-0935</t>
  </si>
  <si>
    <t>札幌市豊平区平岸５条９丁目２－９</t>
  </si>
  <si>
    <t>札幌市豊平区月寒東２条１１丁目１４－３</t>
  </si>
  <si>
    <t>004-0846</t>
  </si>
  <si>
    <t>札幌市清田区清田６条３丁目４－２５</t>
  </si>
  <si>
    <t>004-0801</t>
  </si>
  <si>
    <t>札幌市清田区里塚１条１丁目１４－８</t>
  </si>
  <si>
    <t>004-0841</t>
  </si>
  <si>
    <t>札幌市清田区清田１条２丁目３－４３</t>
  </si>
  <si>
    <t>004-0866</t>
  </si>
  <si>
    <t>札幌市清田区北野６条５丁目３－１２</t>
  </si>
  <si>
    <t>005-0012</t>
  </si>
  <si>
    <t>札幌市南区真駒内上町４丁目８－２</t>
  </si>
  <si>
    <t>005-0849</t>
  </si>
  <si>
    <t>061-2282</t>
  </si>
  <si>
    <t>札幌市南区藤野２条７丁目１４－１</t>
  </si>
  <si>
    <t>061-2262</t>
  </si>
  <si>
    <t>札幌市南区簾舞２条４丁目３－１５</t>
  </si>
  <si>
    <t>005-0015</t>
  </si>
  <si>
    <t>札幌市南区真駒内泉町２丁目１－６</t>
  </si>
  <si>
    <t>005-0861</t>
  </si>
  <si>
    <t>札幌市南区真駒内３８０番１８</t>
  </si>
  <si>
    <t>005-0034</t>
  </si>
  <si>
    <t>札幌市南区南３４条西１０丁目３－１３</t>
  </si>
  <si>
    <t>063-0842</t>
  </si>
  <si>
    <t>札幌市西区八軒２条西１丁目３－１</t>
  </si>
  <si>
    <t>063-0836</t>
  </si>
  <si>
    <t>札幌市西区発寒１６条４丁目３－７０</t>
  </si>
  <si>
    <t>063-0033</t>
  </si>
  <si>
    <t>札幌市西区西野３条２丁目３－１</t>
  </si>
  <si>
    <t>札幌市手稲区稲穂２条５丁目１０－１</t>
  </si>
  <si>
    <t>006-0829</t>
  </si>
  <si>
    <t>札幌市手稲区手稲前田５５５－３</t>
  </si>
  <si>
    <t>060-0051</t>
  </si>
  <si>
    <t>札幌市中央区南１条東７丁目２－１５</t>
  </si>
  <si>
    <t>札幌市中央区北１条東６丁目１０－４１</t>
  </si>
  <si>
    <t>060-0052</t>
  </si>
  <si>
    <t>札幌市中央区南２条東１丁目１－１２フラーテ札幌２Ｆ</t>
  </si>
  <si>
    <t>札幌市中央区南７条西２５丁目１－５</t>
  </si>
  <si>
    <t>札幌市中央区南７条西７丁目２９０－２</t>
  </si>
  <si>
    <t>001-0020</t>
  </si>
  <si>
    <t>札幌市北区北２０条西３丁目２－２２</t>
  </si>
  <si>
    <t>札幌市北区新琴似１１条５丁目１－３０</t>
  </si>
  <si>
    <t>001-0931</t>
  </si>
  <si>
    <t>札幌市北区新川西１条４丁目２－４５</t>
  </si>
  <si>
    <t>002-8063</t>
  </si>
  <si>
    <t>札幌市北区拓北３条２丁目７－１２</t>
  </si>
  <si>
    <t>001-0015</t>
  </si>
  <si>
    <t>札幌市北区北１５条西１丁目２－１８</t>
  </si>
  <si>
    <t>札幌市北区屯田９条３丁目１－３５</t>
  </si>
  <si>
    <t>札幌市北区屯田９条３丁目３－９</t>
  </si>
  <si>
    <t>札幌市北区新琴似１２条１０丁目３－１７</t>
  </si>
  <si>
    <t>002-8066</t>
  </si>
  <si>
    <t>札幌市北区拓北６条２丁目６－１２</t>
  </si>
  <si>
    <t>001-0024</t>
  </si>
  <si>
    <t>札幌市北区北２４条西１５丁目１－１</t>
  </si>
  <si>
    <t>札幌市北区新琴似１２条１６丁目１２－１２</t>
  </si>
  <si>
    <t>001-0921</t>
  </si>
  <si>
    <t>札幌市北区新川１条２丁目８－１０</t>
  </si>
  <si>
    <t>002-8074</t>
  </si>
  <si>
    <t>札幌市北区あいの里４条６丁目２－５</t>
  </si>
  <si>
    <t>001-0033</t>
  </si>
  <si>
    <t>札幌市北区北３３条西１１丁目３－１０</t>
  </si>
  <si>
    <t>札幌市北区新琴似８条３丁目１－２０</t>
  </si>
  <si>
    <t>002-0853</t>
  </si>
  <si>
    <t>札幌市北区屯田３条３丁目６－１０</t>
  </si>
  <si>
    <t>札幌市北区あいの里３条３丁目１－２</t>
  </si>
  <si>
    <t>札幌市北区屯田５条９丁目１－４６－６</t>
  </si>
  <si>
    <t>002-8004</t>
  </si>
  <si>
    <t>札幌市北区太平４条３丁目２－３３</t>
  </si>
  <si>
    <t>007-0836</t>
  </si>
  <si>
    <t>札幌市東区北３６条東１７丁目１－３０</t>
  </si>
  <si>
    <t>065-0021</t>
  </si>
  <si>
    <t>札幌市東区北２１条東２３丁目３－１</t>
  </si>
  <si>
    <t>007-0846</t>
  </si>
  <si>
    <t>札幌市東区北４６条東１４丁目２－１０</t>
  </si>
  <si>
    <t>札幌市東区北３６条東２９丁目３－３</t>
  </si>
  <si>
    <t>007-0864</t>
  </si>
  <si>
    <t>札幌市東区伏古４条４丁目２－９</t>
  </si>
  <si>
    <t>065-0030</t>
  </si>
  <si>
    <t>札幌市東区北３０条東９丁目３－２０</t>
  </si>
  <si>
    <t>007-0837</t>
  </si>
  <si>
    <t>札幌市東区北３７条東１４丁目１－２５</t>
  </si>
  <si>
    <t>札幌市東区北３８条東９丁目１－３８</t>
  </si>
  <si>
    <t>007-0808</t>
  </si>
  <si>
    <t>札幌市東区東苗穂８条３丁目３－２０</t>
  </si>
  <si>
    <t>065-0012</t>
  </si>
  <si>
    <t>札幌市東区北１２条東９丁目３－１２</t>
  </si>
  <si>
    <t>007-0842</t>
  </si>
  <si>
    <t>札幌市東区北４２条東１５丁目１－２３山下ビル３Ｆ</t>
  </si>
  <si>
    <t>札幌市東区北３７条東２７丁目１－１</t>
  </si>
  <si>
    <t>065-0010</t>
  </si>
  <si>
    <t>札幌市東区北１０条東１４丁目２－８</t>
  </si>
  <si>
    <t>札幌市東区本町１条５丁目１－１５</t>
  </si>
  <si>
    <t>007-0811</t>
  </si>
  <si>
    <t>札幌市東区東苗穂１１条２丁目７－１</t>
  </si>
  <si>
    <t>007-0844</t>
  </si>
  <si>
    <t>札幌市東区北４４条東２丁目１－２０</t>
  </si>
  <si>
    <t>札幌市東区東苗穂１２条４丁目８－４０</t>
  </si>
  <si>
    <t>003-0872</t>
  </si>
  <si>
    <t>札幌市白石区米里２条４丁目２－１６</t>
  </si>
  <si>
    <t>札幌市白石区東札幌１条４丁目７－１９</t>
  </si>
  <si>
    <t>札幌市白石区北郷２条６丁目５－１２</t>
  </si>
  <si>
    <t>札幌市白石区栄通１５丁目１５－１８</t>
  </si>
  <si>
    <t>札幌市白石区北郷４条１１丁目２０－７</t>
  </si>
  <si>
    <t>003-0837</t>
  </si>
  <si>
    <t>札幌市白石区北郷７条３丁目１２－２５</t>
  </si>
  <si>
    <t>札幌市白石区菊水８条２丁目１－１</t>
  </si>
  <si>
    <t>003-0025</t>
  </si>
  <si>
    <t>札幌市白石区本郷通３丁目北３－１１</t>
  </si>
  <si>
    <t>003-0821</t>
  </si>
  <si>
    <t>札幌市白石区菊水元町１条１丁目４－１８</t>
  </si>
  <si>
    <t>003-0833</t>
  </si>
  <si>
    <t>札幌市白石区北郷３条３丁目８－１５</t>
  </si>
  <si>
    <t>003-0869</t>
  </si>
  <si>
    <t>札幌市白石区川下７４９番地５５</t>
  </si>
  <si>
    <t>003-0831</t>
  </si>
  <si>
    <t>札幌市白石区北郷１条６丁目１－２５</t>
  </si>
  <si>
    <t>札幌市厚別区厚別東３条１丁目２－８</t>
  </si>
  <si>
    <t>札幌市厚別区もみじ台西５丁目３</t>
  </si>
  <si>
    <t>004-0032</t>
  </si>
  <si>
    <t>004-0041</t>
  </si>
  <si>
    <t>札幌市厚別区大谷地東３丁目５－１１</t>
  </si>
  <si>
    <t>札幌市厚別区厚別中央２条４丁目１－１０</t>
  </si>
  <si>
    <t>004-0068</t>
  </si>
  <si>
    <t>札幌市厚別区厚別西６１１－５２０</t>
  </si>
  <si>
    <t>札幌市厚別区もみじ台北５丁目６－１</t>
  </si>
  <si>
    <t>004-0073</t>
  </si>
  <si>
    <t>札幌市厚別区厚別北３条５丁目１１－６</t>
  </si>
  <si>
    <t>札幌市豊平区豊平６条３丁目６－３５</t>
  </si>
  <si>
    <t>札幌市豊平区月寒東３条１６丁目２－３６</t>
  </si>
  <si>
    <t>札幌市豊平区月寒東５条１６丁目８－１４</t>
  </si>
  <si>
    <t>062-0054</t>
  </si>
  <si>
    <t>札幌市豊平区月寒東４条９丁目１－１１</t>
  </si>
  <si>
    <t>札幌市豊平区平岸１条２丁目７－３０</t>
  </si>
  <si>
    <t>062-0932</t>
  </si>
  <si>
    <t>札幌市豊平区平岸２条６丁目１－１４</t>
  </si>
  <si>
    <t>062-0033</t>
  </si>
  <si>
    <t>札幌市豊平区西岡３条５丁目１－１</t>
  </si>
  <si>
    <t>札幌市豊平区中の島２条２丁目５－２０</t>
  </si>
  <si>
    <t>062-0933</t>
  </si>
  <si>
    <t>札幌市豊平区平岸３条１２丁目３－９</t>
  </si>
  <si>
    <t>004-0805</t>
  </si>
  <si>
    <t>札幌市清田区里塚緑ヶ丘３丁目８－１</t>
  </si>
  <si>
    <t>004-0874</t>
  </si>
  <si>
    <t>札幌市清田区平岡４条３丁目６－４３</t>
  </si>
  <si>
    <t>004-0802</t>
  </si>
  <si>
    <t>札幌市清田区里塚２条２丁目４－１２</t>
  </si>
  <si>
    <t>004-0865</t>
  </si>
  <si>
    <t>札幌市清田区北野５条２丁目２－２１</t>
  </si>
  <si>
    <t>005-0841</t>
  </si>
  <si>
    <t>札幌市南区石山１条４丁目８－２６</t>
  </si>
  <si>
    <t>005-0806</t>
  </si>
  <si>
    <t>札幌市南区川沿６条３丁目１－１４</t>
  </si>
  <si>
    <t>005-0002</t>
  </si>
  <si>
    <t>札幌市南区澄川２条１丁目３－１</t>
  </si>
  <si>
    <t>005-0006</t>
  </si>
  <si>
    <t>札幌市南区澄川６条１１丁目２－１０</t>
  </si>
  <si>
    <t>札幌市南区真駒内上町３丁目１－１</t>
  </si>
  <si>
    <t>札幌市西区西野７条２丁目１－４５</t>
  </si>
  <si>
    <t>札幌市西区八軒７条西１１丁目２－１５</t>
  </si>
  <si>
    <t>札幌市西区発寒５条３丁目８－１２</t>
  </si>
  <si>
    <t>札幌市西区二十四軒１条７丁目１－３</t>
  </si>
  <si>
    <t>006-0815</t>
  </si>
  <si>
    <t>札幌市手稲区前田５条７丁目２－１５</t>
  </si>
  <si>
    <t>006-0851</t>
  </si>
  <si>
    <t>札幌市手稲区星置１条１丁目２０－１</t>
  </si>
  <si>
    <t>006-0835</t>
  </si>
  <si>
    <t>札幌市手稲区曙５条３丁目２－２５</t>
  </si>
  <si>
    <t>006-0805</t>
  </si>
  <si>
    <t>札幌市手稲区新発寒５条９丁目３－２４</t>
  </si>
  <si>
    <t>006-0853</t>
  </si>
  <si>
    <t>札幌市手稲区星置３条８丁目１－１０</t>
  </si>
  <si>
    <t>006-0839</t>
  </si>
  <si>
    <t>札幌市手稲区曙９条１丁目９－１５</t>
  </si>
  <si>
    <t>006-0823</t>
  </si>
  <si>
    <t>札幌市手稲区前田１３条１０丁目１８－１５</t>
  </si>
  <si>
    <t>札幌市中央区北５条西２７丁目３－５エスポアール円山１Ｆ</t>
  </si>
  <si>
    <t>064-0806</t>
  </si>
  <si>
    <t>札幌市中央区南６条西２３丁目２－２パークレジデンス鶴１０３</t>
  </si>
  <si>
    <t>064-0953</t>
  </si>
  <si>
    <t>札幌市中央区宮の森３条８丁目４－３フォレストヒルズ宮の森１０３</t>
  </si>
  <si>
    <t>064-0822</t>
  </si>
  <si>
    <t>札幌市中央区北２条西２４丁目２－３０プライムコート北２条１Ｆ</t>
  </si>
  <si>
    <t>064-0802</t>
  </si>
  <si>
    <t>札幌市中央区南２条西２５丁目１－２７</t>
  </si>
  <si>
    <t>064-0801</t>
  </si>
  <si>
    <t>札幌市中央区南１条西２４丁目１－６レクシブ裏参道１Ｆ－Ａ</t>
  </si>
  <si>
    <t>札幌市中央区南１４条西１６丁目３－１</t>
  </si>
  <si>
    <t>064-0915</t>
  </si>
  <si>
    <t>札幌市中央区南１５条西１１丁目２－３８</t>
  </si>
  <si>
    <t>札幌市中央区南１６条西７丁目２－８</t>
  </si>
  <si>
    <t>064-0811</t>
  </si>
  <si>
    <t>札幌市中央区南１１条西８丁目４－８</t>
  </si>
  <si>
    <t>札幌市中央区大通西２０丁目１－３</t>
  </si>
  <si>
    <t>064-0826</t>
  </si>
  <si>
    <t>札幌市中央区北６条西２６丁目２－１</t>
  </si>
  <si>
    <t>060-0032</t>
  </si>
  <si>
    <t>札幌市中央区北２条東７丁目８２ラ・ポール永山公園１Ｆ</t>
  </si>
  <si>
    <t>札幌市中央区大通西１３丁目４－１６１</t>
  </si>
  <si>
    <t>060-0062</t>
  </si>
  <si>
    <t>札幌市中央区南２条西１０丁目１０００－３０ｆｅｅｌ２１０－１Ｆ</t>
  </si>
  <si>
    <t>札幌市中央区南２３条西１５丁目１－１</t>
  </si>
  <si>
    <t>札幌市中央区南１５条西１８丁目３－２</t>
  </si>
  <si>
    <t>札幌市中央区南１５条西１３丁目２－２９ラ・カリダ・デ・ビダ１０１</t>
  </si>
  <si>
    <t>札幌市中央区南１５条西１９丁目４－１</t>
  </si>
  <si>
    <t>札幌市中央区南２条西１３丁目３１８－１シェ・モア大通１階</t>
  </si>
  <si>
    <t>001-0023</t>
  </si>
  <si>
    <t>札幌市北区北２３条西５丁目２－３９Ｎ２３ビル３Ｆ</t>
  </si>
  <si>
    <t>札幌市北区北３５条西２丁目１－４０</t>
  </si>
  <si>
    <t>001-0022</t>
  </si>
  <si>
    <t>札幌市北区北２２条西４丁目１－１アカシアビル１Ｆ</t>
  </si>
  <si>
    <t>札幌市北区屯田６条１０丁目７－３０ティーユービル１Ｆ</t>
  </si>
  <si>
    <t>札幌市北区新琴似５条２丁目１－８エスタウンＧ棟１Ｆ</t>
  </si>
  <si>
    <t>札幌市北区新琴似８条１丁目２－５宮崎建設ビル１Ｆ</t>
  </si>
  <si>
    <t>002-8010</t>
  </si>
  <si>
    <t>札幌市北区太平１０条５丁目２－１</t>
  </si>
  <si>
    <t>札幌市北区北２５条西４丁目２－２</t>
  </si>
  <si>
    <t>001-0037</t>
  </si>
  <si>
    <t>札幌市北区北３７条西４丁目１－２５</t>
  </si>
  <si>
    <t>札幌市北区南あいの里５丁目８－１０</t>
  </si>
  <si>
    <t>札幌市北区屯田６条７丁目１－１３</t>
  </si>
  <si>
    <t>札幌市北区新琴似１１条４丁目３－１６</t>
  </si>
  <si>
    <t>札幌市北区あいの里４条５丁目１５－１９</t>
  </si>
  <si>
    <t>001-0923</t>
  </si>
  <si>
    <t>札幌市北区新川３条７丁目１－６５</t>
  </si>
  <si>
    <t>札幌市東区北１１条東３丁目２－７－１０１</t>
  </si>
  <si>
    <t>札幌市東区北２１条東２０丁目３－２０</t>
  </si>
  <si>
    <t>札幌市東区北３０条東７丁目１－１８プラザ３０ １Ｆ</t>
  </si>
  <si>
    <t>札幌市東区北１１条東６丁目１－３５</t>
  </si>
  <si>
    <t>札幌市東区東苗穂１２条３丁目１－１８</t>
  </si>
  <si>
    <t>札幌市東区北１４条東１３丁目１－２５</t>
  </si>
  <si>
    <t>007-0839</t>
  </si>
  <si>
    <t>札幌市東区北３９条東１９丁目２－１５</t>
  </si>
  <si>
    <t>065-0025</t>
  </si>
  <si>
    <t>札幌市東区北２５条東１２丁目３－１３</t>
  </si>
  <si>
    <t>札幌市東区北１２条東１２丁目２－３３</t>
  </si>
  <si>
    <t>札幌市東区北４３条東９丁目３－１０</t>
  </si>
  <si>
    <t>札幌市東区北２３条東２丁目６－１２</t>
  </si>
  <si>
    <t>札幌市東区北１６条東１５丁目２－２０</t>
  </si>
  <si>
    <t>札幌市東区北７条東８丁目１－６　ＦＡ－Ｎ７　Ｃ棟ビル</t>
  </si>
  <si>
    <t>札幌市白石区東札幌４条６丁目１－１５ホワイト４・６ビル２Ｆ</t>
  </si>
  <si>
    <t>札幌市白石区南郷通１３丁目南４－２６ウィン・ベネチアン１０１</t>
  </si>
  <si>
    <t>札幌市白石区東札幌２条５丁目６－１</t>
  </si>
  <si>
    <t>札幌市白石区本郷通７丁目南１－３</t>
  </si>
  <si>
    <t>札幌市白石区南郷通１８丁目北３－１４</t>
  </si>
  <si>
    <t>札幌市白石区本郷通９丁目南２－１０</t>
  </si>
  <si>
    <t>札幌市白石区本郷通８丁目北７－１４</t>
  </si>
  <si>
    <t>札幌市白石区本通１丁目北３－１０</t>
  </si>
  <si>
    <t>札幌市白石区本郷通８丁目南１－２</t>
  </si>
  <si>
    <t>003-0826</t>
  </si>
  <si>
    <t>札幌市白石区菊水元町６条２丁目７－１</t>
  </si>
  <si>
    <t>札幌市白石区栄通１９丁目４－１３</t>
  </si>
  <si>
    <t>札幌市白石区平和通３丁目北３－３シンエー平和通ビル２Ｆ</t>
  </si>
  <si>
    <t>004-0062</t>
  </si>
  <si>
    <t>札幌市厚別区厚別西２条４丁目２－１０</t>
  </si>
  <si>
    <t>札幌市豊平区月寒東１条１５丁目１－２０</t>
  </si>
  <si>
    <t>札幌市豊平区平岸３条４丁目１－２９－１００１</t>
  </si>
  <si>
    <t>札幌市豊平区平岸２条９丁目２－１マインコーポ平岸１０４</t>
  </si>
  <si>
    <t>062-0003</t>
  </si>
  <si>
    <t>札幌市豊平区美園３条４丁目１－１６</t>
  </si>
  <si>
    <t>札幌市豊平区平岸６条１７丁目１－２５</t>
  </si>
  <si>
    <t>札幌市豊平区中の島２条３丁目１－２４中の島２・３ビル１Ｆ</t>
  </si>
  <si>
    <t>札幌市豊平区平岸２条６丁目２－１８</t>
  </si>
  <si>
    <t>062-0007</t>
  </si>
  <si>
    <t>札幌市豊平区美園７条５丁目３－９</t>
  </si>
  <si>
    <t>札幌市豊平区美園３条７丁目１－１９</t>
  </si>
  <si>
    <t>062-0008</t>
  </si>
  <si>
    <t>札幌市豊平区美園８条３丁目３－２</t>
  </si>
  <si>
    <t>札幌市豊平区福住１条６丁目１５－１５</t>
  </si>
  <si>
    <t>札幌市豊平区中の島２条７丁目２－２ＭＴビル１Ｆ</t>
  </si>
  <si>
    <t>札幌市豊平区豊平３条１２丁目１－１</t>
  </si>
  <si>
    <t>062-0908</t>
  </si>
  <si>
    <t>札幌市豊平区豊平８条１２丁目１－３鳥井ビル１Ｆ</t>
  </si>
  <si>
    <t>062-0002</t>
  </si>
  <si>
    <t>札幌市豊平区美園２条６丁目２－８白南ハイツ美園１Ｆ</t>
  </si>
  <si>
    <t>062-0031</t>
  </si>
  <si>
    <t>札幌市豊平区西岡１条８丁目１－８</t>
  </si>
  <si>
    <t>札幌市清田区平岡２条５丁目２－５０イオンタウン平岡内</t>
  </si>
  <si>
    <t>札幌市清田区平岡１条２丁目２－６</t>
  </si>
  <si>
    <t>004-0842</t>
  </si>
  <si>
    <t>札幌市清田区清田２条１丁目１４－８</t>
  </si>
  <si>
    <t>004-0872</t>
  </si>
  <si>
    <t>札幌市清田区平岡２条１丁目５－８</t>
  </si>
  <si>
    <t>札幌市清田区里塚緑ヶ丘６丁目１－１</t>
  </si>
  <si>
    <t>札幌市清田区北野５条３丁目９－１５</t>
  </si>
  <si>
    <t>005-0003</t>
  </si>
  <si>
    <t>札幌市南区澄川３条１丁目１－１２</t>
  </si>
  <si>
    <t>005-0004</t>
  </si>
  <si>
    <t>札幌市南区澄川４条２丁目１０－１</t>
  </si>
  <si>
    <t>札幌市南区藤野４条１１丁目１４－１２</t>
  </si>
  <si>
    <t>札幌市南区澄川４条７丁目３－２７</t>
  </si>
  <si>
    <t>札幌市南区澄川６条１２丁目１５－６</t>
  </si>
  <si>
    <t>061-2283</t>
  </si>
  <si>
    <t>札幌市南区藤野３条２丁目１－５７ＣоＣоビル１Ｆ</t>
  </si>
  <si>
    <t>札幌市西区西町北１５丁目５－１６</t>
  </si>
  <si>
    <t>札幌市西区二十四軒４条２丁目１－１０</t>
  </si>
  <si>
    <t>札幌市西区発寒６条９丁目２－１５</t>
  </si>
  <si>
    <t>札幌市西区西町南１０丁目５－１１ファンシー西町１０２</t>
  </si>
  <si>
    <t>札幌市西区発寒６条９丁目３－１ＡＯビル</t>
  </si>
  <si>
    <t>063-0038</t>
  </si>
  <si>
    <t>札幌市西区西野８条８丁目２－４０</t>
  </si>
  <si>
    <t>063-0864</t>
  </si>
  <si>
    <t>札幌市西区八軒４条東１丁目２－１０</t>
  </si>
  <si>
    <t>063-0832</t>
  </si>
  <si>
    <t>札幌市西区発寒１２条４丁目１－１</t>
  </si>
  <si>
    <t>札幌市西区発寒３条６丁目８－６</t>
  </si>
  <si>
    <t>札幌市西区二十四軒４条６丁目３－１８</t>
  </si>
  <si>
    <t>063-0003</t>
  </si>
  <si>
    <t>札幌市西区山の手３条４丁目１－２９プロシード琴似１Ｆ</t>
  </si>
  <si>
    <t>063-0827</t>
  </si>
  <si>
    <t>札幌市西区発寒７条１４丁目１２－１</t>
  </si>
  <si>
    <t>063-0822</t>
  </si>
  <si>
    <t>札幌市西区発寒２条５丁目５－６</t>
  </si>
  <si>
    <t>063-0845</t>
  </si>
  <si>
    <t>札幌市西区八軒５条西２丁目３－２３グレイシャス琴似２Ｆ</t>
  </si>
  <si>
    <t>006-0021</t>
  </si>
  <si>
    <t>札幌市手稲区手稲本町１条４丁目１－５手稲駅前ビル３Ｆ</t>
  </si>
  <si>
    <t>札幌市手稲区手稲本町２条２丁目４－１６フェスタ本町１Ｆ</t>
  </si>
  <si>
    <t>札幌市手稲区手稲本町２条２丁目４－２０フェスタ本町Ⅱ２Ｆ</t>
  </si>
  <si>
    <t>札幌市手稲区星置１条３丁目４－１</t>
  </si>
  <si>
    <t>札幌市手稲区富丘１条４丁目１－１</t>
  </si>
  <si>
    <t>札幌市手稲区富丘２条２丁目１０－１８</t>
  </si>
  <si>
    <t>006-0816</t>
  </si>
  <si>
    <t>札幌市手稲区前田６条１５丁目３－３０</t>
  </si>
  <si>
    <t>札幌市手稲区新発寒６条２丁目３－５</t>
  </si>
  <si>
    <t>札幌市手稲区前田６条１６丁目１－２メニーズコート手稲前田１Ｆ</t>
  </si>
  <si>
    <t>001-0040</t>
  </si>
  <si>
    <t>札幌市北区北４０条西５丁目１－３８</t>
  </si>
  <si>
    <t>札幌市東区北３５条東２８丁目４－３</t>
  </si>
  <si>
    <t>007-0850</t>
  </si>
  <si>
    <t>札幌市東区北５０条東９丁目５－１５</t>
  </si>
  <si>
    <t>札幌市清田区清田７条１丁目１０－２７</t>
  </si>
  <si>
    <t>札幌市南区南３４条西９丁目３－７</t>
  </si>
  <si>
    <t>札幌市西区八軒４条西４丁目３－２４</t>
  </si>
  <si>
    <t>006-0817</t>
  </si>
  <si>
    <t>札幌市手稲区前田７条７丁目４－９</t>
  </si>
  <si>
    <t>札幌市東区北１８条東１８丁目１－２</t>
  </si>
  <si>
    <t>007-0849</t>
  </si>
  <si>
    <t>札幌市白石区栄通３丁目１－３３</t>
  </si>
  <si>
    <t>062-0912</t>
  </si>
  <si>
    <t>札幌市豊平区水車町１丁目８－８六本木ヒルズ１Ｆ</t>
  </si>
  <si>
    <t>札幌市南区石山１条１丁目１２－１５</t>
  </si>
  <si>
    <t>063-0837</t>
  </si>
  <si>
    <t>札幌市西区発寒１７条３丁目４－２５</t>
  </si>
  <si>
    <t>063-0833</t>
  </si>
  <si>
    <t>札幌市西区発寒１３条４丁目１３－５６</t>
  </si>
  <si>
    <t>札幌市豊平区月寒東３条１８丁目２０－４８</t>
  </si>
  <si>
    <t>005-0008</t>
  </si>
  <si>
    <t>札幌市南区真駒内１７</t>
  </si>
  <si>
    <t>札幌市豊平区福住２条６丁目６－１２</t>
  </si>
  <si>
    <t>新川ひまわり保育園</t>
  </si>
  <si>
    <t>05家庭的</t>
  </si>
  <si>
    <t>保育園こころん</t>
  </si>
  <si>
    <t>はぐくみ園厚別</t>
  </si>
  <si>
    <t>みんなのナーサリー</t>
  </si>
  <si>
    <t>サクラ保育園上野幌</t>
  </si>
  <si>
    <t>ひばりが丘あんさんぶる保育園</t>
  </si>
  <si>
    <t>Ｓ．Ｔ．ナーサリーＳＣＨＯＯＬ藤野</t>
  </si>
  <si>
    <t>中央区01保育所</t>
  </si>
  <si>
    <t>北区01保育所</t>
  </si>
  <si>
    <t>東区01保育所</t>
  </si>
  <si>
    <t>白石区01保育所</t>
  </si>
  <si>
    <t>厚別区01保育所</t>
  </si>
  <si>
    <t>豊平区01保育所</t>
  </si>
  <si>
    <t>清田区01保育所</t>
  </si>
  <si>
    <t>南区01保育所</t>
  </si>
  <si>
    <t>西区01保育所</t>
  </si>
  <si>
    <t>手稲区01保育所</t>
  </si>
  <si>
    <t>中央区02幼稚園</t>
  </si>
  <si>
    <t>北区02幼稚園</t>
  </si>
  <si>
    <t>東区02幼稚園</t>
  </si>
  <si>
    <t>白石区02幼稚園</t>
  </si>
  <si>
    <t>厚別区02幼稚園</t>
  </si>
  <si>
    <t>豊平区02幼稚園</t>
  </si>
  <si>
    <t>清田区02幼稚園</t>
  </si>
  <si>
    <t>南区02幼稚園</t>
  </si>
  <si>
    <t>西区02幼稚園</t>
  </si>
  <si>
    <t>手稲区02幼稚園</t>
  </si>
  <si>
    <t>中央区03認定こども園</t>
  </si>
  <si>
    <t>北区03認定こども園</t>
  </si>
  <si>
    <t>東区03認定こども園</t>
  </si>
  <si>
    <t>白石区03認定こども園</t>
  </si>
  <si>
    <t>厚別区03認定こども園</t>
  </si>
  <si>
    <t>豊平区03認定こども園</t>
  </si>
  <si>
    <t>清田区03認定こども園</t>
  </si>
  <si>
    <t>南区03認定こども園</t>
  </si>
  <si>
    <t>西区03認定こども園</t>
  </si>
  <si>
    <t>手稲区03認定こども園</t>
  </si>
  <si>
    <t>中央区04小規模A・B・C</t>
  </si>
  <si>
    <t>北区04小規模A・B・C</t>
  </si>
  <si>
    <t>東区04小規模A・B・C</t>
  </si>
  <si>
    <t>白石区04小規模A・B・C</t>
  </si>
  <si>
    <t>厚別区04小規模A・B・C</t>
  </si>
  <si>
    <t>豊平区04小規模A・B・C</t>
  </si>
  <si>
    <t>清田区04小規模A・B・C</t>
  </si>
  <si>
    <t>南区04小規模A・B・C</t>
  </si>
  <si>
    <t>西区04小規模A・B・C</t>
  </si>
  <si>
    <t>手稲区04小規模A・B・C</t>
  </si>
  <si>
    <t>北区05家庭的</t>
  </si>
  <si>
    <t>東区05家庭的</t>
  </si>
  <si>
    <t>清田区05家庭的</t>
  </si>
  <si>
    <t>南区05家庭的</t>
  </si>
  <si>
    <t>西区05家庭的</t>
  </si>
  <si>
    <t>手稲区05家庭的</t>
  </si>
  <si>
    <t>東区06事業所内</t>
  </si>
  <si>
    <t>白石区06事業所内</t>
  </si>
  <si>
    <t>南区06事業所内</t>
  </si>
  <si>
    <t>西区06事業所内</t>
  </si>
  <si>
    <t>豊平区</t>
    <rPh sb="0" eb="3">
      <t>トヨヒラク</t>
    </rPh>
    <phoneticPr fontId="1"/>
  </si>
  <si>
    <t>光塩大通り保育園</t>
  </si>
  <si>
    <t>木育こどもの家宮の森保育園</t>
  </si>
  <si>
    <t>屯田南保育園</t>
  </si>
  <si>
    <t>緑ヶ丘保育園</t>
  </si>
  <si>
    <t>スター保育園前田園</t>
  </si>
  <si>
    <t>幼</t>
    <rPh sb="0" eb="1">
      <t>ヨウ</t>
    </rPh>
    <phoneticPr fontId="1"/>
  </si>
  <si>
    <t>認</t>
    <rPh sb="0" eb="1">
      <t>ニン</t>
    </rPh>
    <phoneticPr fontId="1"/>
  </si>
  <si>
    <t>小</t>
    <rPh sb="0" eb="1">
      <t>ショウ</t>
    </rPh>
    <phoneticPr fontId="1"/>
  </si>
  <si>
    <t>家</t>
    <rPh sb="0" eb="1">
      <t>イエ</t>
    </rPh>
    <phoneticPr fontId="1"/>
  </si>
  <si>
    <t>豊平区06事業所内</t>
    <phoneticPr fontId="1"/>
  </si>
  <si>
    <t>事</t>
    <rPh sb="0" eb="1">
      <t>コト</t>
    </rPh>
    <phoneticPr fontId="1"/>
  </si>
  <si>
    <t>060-0009</t>
  </si>
  <si>
    <t>064-0942</t>
  </si>
  <si>
    <t>064-0951</t>
  </si>
  <si>
    <t>001-0028</t>
  </si>
  <si>
    <t>001-0029</t>
  </si>
  <si>
    <t>001-0030</t>
  </si>
  <si>
    <t>001-0932</t>
  </si>
  <si>
    <t>002-8067</t>
  </si>
  <si>
    <t>002-0851</t>
  </si>
  <si>
    <t>004-0861</t>
  </si>
  <si>
    <t>005-0825</t>
  </si>
  <si>
    <t>063-0012</t>
  </si>
  <si>
    <t>006-0801</t>
  </si>
  <si>
    <t>006-0804</t>
  </si>
  <si>
    <t>064-0958</t>
  </si>
  <si>
    <t>001-0016</t>
  </si>
  <si>
    <t>005-0802</t>
  </si>
  <si>
    <t>063-0849</t>
  </si>
  <si>
    <t>062-0024</t>
  </si>
  <si>
    <t>004-0844</t>
  </si>
  <si>
    <t>004-0033</t>
  </si>
  <si>
    <t>005-0037</t>
  </si>
  <si>
    <t>札幌市中央区北９条西２３丁目１－２３</t>
  </si>
  <si>
    <t>札幌市中央区宮の森３条３丁目４－１８</t>
  </si>
  <si>
    <t>札幌市中央区伏見１丁目２－１４</t>
  </si>
  <si>
    <t>札幌市中央区南１９条西７丁目２－２２</t>
  </si>
  <si>
    <t>札幌市中央区大通西１４丁目１</t>
  </si>
  <si>
    <t>札幌市中央区宮の森１条１５丁目５－２５</t>
  </si>
  <si>
    <t>札幌市北区北２８条西１４丁目１－１０</t>
  </si>
  <si>
    <t>札幌市北区北２６条西１５丁目４－２７</t>
  </si>
  <si>
    <t>札幌市北区北２９条西１０丁目２－５</t>
  </si>
  <si>
    <t>札幌市北区北３０条西４丁目２－２１</t>
  </si>
  <si>
    <t>札幌市北区新川西２条７丁目５－７</t>
  </si>
  <si>
    <t>札幌市北区拓北７条５丁目１－３２</t>
  </si>
  <si>
    <t>札幌市北区屯田３条５丁目２－２</t>
  </si>
  <si>
    <t>札幌市厚別区厚別西４条２丁目６－５５</t>
  </si>
  <si>
    <t>札幌市清田区清田７条４丁目１４－１０</t>
  </si>
  <si>
    <t>札幌市清田区北野１条１丁目３－１</t>
  </si>
  <si>
    <t>札幌市清田区清田１条４丁目３－８０</t>
  </si>
  <si>
    <t>札幌市清田区里塚緑ヶ丘６丁目２６－１</t>
  </si>
  <si>
    <t>札幌市南区南沢５条３丁目１－２０</t>
  </si>
  <si>
    <t>札幌市西区発寒９条１４丁目５１６－１５５</t>
  </si>
  <si>
    <t>札幌市手稲区新発寒１条１丁目１１２２－２７</t>
  </si>
  <si>
    <t>札幌市手稲区新発寒４条１丁目１ー１６</t>
  </si>
  <si>
    <t>札幌市中央区南１２条西１２丁目２－２７</t>
  </si>
  <si>
    <t>札幌市中央区北２条西２３丁目１－１０</t>
  </si>
  <si>
    <t>札幌市中央区宮の森９０４番地７</t>
  </si>
  <si>
    <t>札幌市北区北１６条西３丁目２－１</t>
  </si>
  <si>
    <t>札幌市南区石山１１３２－１</t>
  </si>
  <si>
    <t>札幌市南区藤野４条５丁目２０－１</t>
  </si>
  <si>
    <t>札幌市南区川沿２条３丁目８－２５</t>
  </si>
  <si>
    <t>札幌市西区八軒９条西２丁目４ー１</t>
  </si>
  <si>
    <t>札幌市北区北２８条西５丁目１－２６</t>
  </si>
  <si>
    <t>札幌市東区北１９条東３丁目４－３</t>
  </si>
  <si>
    <t>札幌市厚別区上野幌１条２丁目６－１</t>
  </si>
  <si>
    <t>札幌市豊平区豊平４条３丁目３－２３</t>
  </si>
  <si>
    <t>札幌市豊平区月寒西４条６丁目４－１</t>
  </si>
  <si>
    <t>札幌市豊平区西岡１条７丁目２－２０</t>
  </si>
  <si>
    <t>札幌市清田区清田４条２丁目１－３０</t>
  </si>
  <si>
    <t>札幌市西区八軒６条西７丁目２－３０</t>
  </si>
  <si>
    <t>札幌市西区西町南１９丁目１－１４</t>
  </si>
  <si>
    <t>札幌市手稲区前田８条１０丁目６－３５</t>
  </si>
  <si>
    <t>札幌市中央区南６条西１２丁目１３０２－２６</t>
  </si>
  <si>
    <t>札幌市厚別区厚別南２丁目１２－１４</t>
  </si>
  <si>
    <t>札幌市厚別区厚別南５丁目３－３５</t>
  </si>
  <si>
    <t>札幌市厚別区上野幌３条４丁目１９－２６ ホクノー上野幌ビル１Ｆ</t>
  </si>
  <si>
    <t>札幌市厚別区厚別中央３条２丁目１６－３７</t>
  </si>
  <si>
    <t>札幌市厚別区厚別西３条３丁目４－１４</t>
  </si>
  <si>
    <t>札幌市豊平区平岸３条５丁目４－１７－１０１</t>
  </si>
  <si>
    <t>札幌市豊平区平岸２条１１丁目１－２９</t>
  </si>
  <si>
    <t>札幌市南区澄川５条３丁目９－１０</t>
  </si>
  <si>
    <t>札幌市南区澄川３条４丁目４－１７</t>
  </si>
  <si>
    <t>札幌市南区南３７条西１１丁目６－１５</t>
  </si>
  <si>
    <t>札幌市南区藤野３条４丁目２－１７</t>
  </si>
  <si>
    <t>札幌市東区北４９条東１６丁目３－１</t>
  </si>
  <si>
    <t>札幌市西区八軒２条西４丁目１－５</t>
  </si>
  <si>
    <t>01保育所</t>
    <rPh sb="2" eb="5">
      <t>ホイクショ</t>
    </rPh>
    <phoneticPr fontId="2"/>
  </si>
  <si>
    <t>06事業所内</t>
  </si>
  <si>
    <t>06事業所内</t>
    <phoneticPr fontId="2"/>
  </si>
  <si>
    <t>ラブクローバーの保育園札幌西野</t>
  </si>
  <si>
    <t>たかさごスクール大通公園</t>
  </si>
  <si>
    <t>西岡高台こども園</t>
  </si>
  <si>
    <t>平岸興正こども園</t>
  </si>
  <si>
    <t>宮の沢桃の花こども園</t>
  </si>
  <si>
    <t>札幌ハイジ保育園苗穂保育ルーム</t>
    <rPh sb="0" eb="2">
      <t>サッポロ</t>
    </rPh>
    <rPh sb="5" eb="8">
      <t>ホイクエン</t>
    </rPh>
    <rPh sb="8" eb="10">
      <t>ナエボ</t>
    </rPh>
    <rPh sb="10" eb="12">
      <t>ホイク</t>
    </rPh>
    <phoneticPr fontId="1"/>
  </si>
  <si>
    <t>ピッコロ子ども倶楽部円山園</t>
    <rPh sb="4" eb="5">
      <t>コ</t>
    </rPh>
    <rPh sb="7" eb="10">
      <t>クラブ</t>
    </rPh>
    <rPh sb="10" eb="12">
      <t>マルヤマ</t>
    </rPh>
    <rPh sb="12" eb="13">
      <t>エン</t>
    </rPh>
    <phoneticPr fontId="1"/>
  </si>
  <si>
    <t>アートチャイルドケア札幌山鼻</t>
    <rPh sb="10" eb="12">
      <t>サッポロ</t>
    </rPh>
    <rPh sb="12" eb="14">
      <t>ヤマハナ</t>
    </rPh>
    <phoneticPr fontId="1"/>
  </si>
  <si>
    <t>太陽の子札幌中央保育園</t>
    <rPh sb="6" eb="8">
      <t>チュウオウ</t>
    </rPh>
    <rPh sb="8" eb="11">
      <t>ホイクエン</t>
    </rPh>
    <phoneticPr fontId="1"/>
  </si>
  <si>
    <t>札幌円山公園雲母保育園</t>
    <rPh sb="0" eb="2">
      <t>サッポロ</t>
    </rPh>
    <rPh sb="2" eb="4">
      <t>マルヤマ</t>
    </rPh>
    <rPh sb="4" eb="6">
      <t>コウエン</t>
    </rPh>
    <rPh sb="6" eb="8">
      <t>キララ</t>
    </rPh>
    <rPh sb="8" eb="11">
      <t>ホイクエン</t>
    </rPh>
    <phoneticPr fontId="4"/>
  </si>
  <si>
    <t>札幌こども保育園</t>
    <rPh sb="0" eb="2">
      <t>サッポロ</t>
    </rPh>
    <rPh sb="5" eb="8">
      <t>ホイクエン</t>
    </rPh>
    <phoneticPr fontId="4"/>
  </si>
  <si>
    <t>ニチイキッズ南まるやま保育園</t>
    <rPh sb="6" eb="7">
      <t>ミナミ</t>
    </rPh>
    <rPh sb="11" eb="14">
      <t>ホイクエン</t>
    </rPh>
    <phoneticPr fontId="1"/>
  </si>
  <si>
    <t>宮の森ライラック保育園</t>
    <rPh sb="8" eb="11">
      <t>ホイクエン</t>
    </rPh>
    <phoneticPr fontId="1"/>
  </si>
  <si>
    <t>伏見保育園</t>
    <rPh sb="0" eb="5">
      <t>フシミホイクエン</t>
    </rPh>
    <phoneticPr fontId="1"/>
  </si>
  <si>
    <t>山鼻ひまわり保育園</t>
    <rPh sb="0" eb="2">
      <t>ヤマハナ</t>
    </rPh>
    <phoneticPr fontId="1"/>
  </si>
  <si>
    <t>にこまるえん円山</t>
    <rPh sb="6" eb="8">
      <t>マルヤマ</t>
    </rPh>
    <phoneticPr fontId="1"/>
  </si>
  <si>
    <t>ニチイキッズさっぽろ保育園</t>
    <rPh sb="10" eb="13">
      <t>ホイクエン</t>
    </rPh>
    <phoneticPr fontId="4"/>
  </si>
  <si>
    <t>保育所おーるまいてぃ屯田園</t>
    <rPh sb="0" eb="2">
      <t>ホイク</t>
    </rPh>
    <rPh sb="2" eb="3">
      <t>ショ</t>
    </rPh>
    <rPh sb="10" eb="12">
      <t>トンデン</t>
    </rPh>
    <rPh sb="12" eb="13">
      <t>エン</t>
    </rPh>
    <phoneticPr fontId="1"/>
  </si>
  <si>
    <t>あいの里第２協働保育園</t>
    <rPh sb="3" eb="4">
      <t>サト</t>
    </rPh>
    <rPh sb="4" eb="5">
      <t>ダイ</t>
    </rPh>
    <rPh sb="6" eb="8">
      <t>キョウドウ</t>
    </rPh>
    <rPh sb="8" eb="11">
      <t>ホイクエン</t>
    </rPh>
    <phoneticPr fontId="1"/>
  </si>
  <si>
    <t>ピッコロ子ども倶楽部北大前保育所</t>
    <rPh sb="4" eb="5">
      <t>コ</t>
    </rPh>
    <rPh sb="7" eb="10">
      <t>クラブ</t>
    </rPh>
    <rPh sb="10" eb="12">
      <t>ホクダイ</t>
    </rPh>
    <rPh sb="12" eb="13">
      <t>マエ</t>
    </rPh>
    <rPh sb="13" eb="15">
      <t>ホイク</t>
    </rPh>
    <rPh sb="15" eb="16">
      <t>ショ</t>
    </rPh>
    <phoneticPr fontId="1"/>
  </si>
  <si>
    <t>新陽保育園</t>
    <rPh sb="0" eb="2">
      <t>シンヨウ</t>
    </rPh>
    <rPh sb="2" eb="5">
      <t>ホイクエン</t>
    </rPh>
    <phoneticPr fontId="1"/>
  </si>
  <si>
    <t>札幌北はぐはぐ保育園</t>
    <rPh sb="0" eb="3">
      <t>サッポロキタ</t>
    </rPh>
    <rPh sb="7" eb="10">
      <t>ホイクエン</t>
    </rPh>
    <phoneticPr fontId="1"/>
  </si>
  <si>
    <t>アイグラン保育園北陽</t>
    <rPh sb="5" eb="8">
      <t>ホイクエン</t>
    </rPh>
    <rPh sb="8" eb="10">
      <t>ホクヨウ</t>
    </rPh>
    <phoneticPr fontId="1"/>
  </si>
  <si>
    <t>Ｓ．Ｔ．ナーサリーＳＣＨＯＯＬ新川西</t>
    <rPh sb="15" eb="18">
      <t>シンカワニシ</t>
    </rPh>
    <phoneticPr fontId="1"/>
  </si>
  <si>
    <t>アイグラン保育園拓北</t>
    <rPh sb="5" eb="8">
      <t>ホイクエン</t>
    </rPh>
    <rPh sb="8" eb="10">
      <t>タクホク</t>
    </rPh>
    <phoneticPr fontId="1"/>
  </si>
  <si>
    <t>元気っ子保育園・屯田南</t>
    <rPh sb="0" eb="2">
      <t>ゲンキ</t>
    </rPh>
    <rPh sb="3" eb="4">
      <t>コ</t>
    </rPh>
    <rPh sb="4" eb="7">
      <t>ホイクエン</t>
    </rPh>
    <rPh sb="8" eb="10">
      <t>トンデン</t>
    </rPh>
    <rPh sb="10" eb="11">
      <t>ミナミ</t>
    </rPh>
    <phoneticPr fontId="1"/>
  </si>
  <si>
    <t>札幌麻生雲母保育園</t>
    <rPh sb="0" eb="2">
      <t>サッポロ</t>
    </rPh>
    <rPh sb="2" eb="4">
      <t>アサブ</t>
    </rPh>
    <rPh sb="4" eb="6">
      <t>ウンモ</t>
    </rPh>
    <rPh sb="6" eb="9">
      <t>ホイクエン</t>
    </rPh>
    <phoneticPr fontId="1"/>
  </si>
  <si>
    <t>もえれ保育園</t>
    <rPh sb="3" eb="6">
      <t>ホイクエン</t>
    </rPh>
    <phoneticPr fontId="1"/>
  </si>
  <si>
    <t>まことさつなえ保育園</t>
    <rPh sb="7" eb="10">
      <t>ホイクエン</t>
    </rPh>
    <phoneticPr fontId="1"/>
  </si>
  <si>
    <t>まことさっぽろ保育園</t>
    <rPh sb="7" eb="10">
      <t>ホイクエン</t>
    </rPh>
    <phoneticPr fontId="1"/>
  </si>
  <si>
    <t>栄南保育園</t>
    <rPh sb="0" eb="1">
      <t>エイ</t>
    </rPh>
    <rPh sb="1" eb="2">
      <t>ナン</t>
    </rPh>
    <rPh sb="2" eb="5">
      <t>ホイクエン</t>
    </rPh>
    <phoneticPr fontId="1"/>
  </si>
  <si>
    <t>ニチイキッズしろいし保育園</t>
    <rPh sb="10" eb="13">
      <t>ホイクエン</t>
    </rPh>
    <phoneticPr fontId="1"/>
  </si>
  <si>
    <t>南郷通たかだ保育園</t>
    <rPh sb="2" eb="3">
      <t>トオ</t>
    </rPh>
    <rPh sb="6" eb="9">
      <t>ホイクエン</t>
    </rPh>
    <phoneticPr fontId="1"/>
  </si>
  <si>
    <t>にこまるえん白石</t>
    <rPh sb="6" eb="8">
      <t>シロイシ</t>
    </rPh>
    <phoneticPr fontId="1"/>
  </si>
  <si>
    <t>きっずぱーく厚別保育園</t>
    <rPh sb="6" eb="8">
      <t>アツベツ</t>
    </rPh>
    <rPh sb="8" eb="11">
      <t>ホイクエン</t>
    </rPh>
    <phoneticPr fontId="1"/>
  </si>
  <si>
    <t>スクルドエンジェル保育園月寒園</t>
    <rPh sb="9" eb="12">
      <t>ホイクエン</t>
    </rPh>
    <rPh sb="12" eb="14">
      <t>ツキサム</t>
    </rPh>
    <rPh sb="14" eb="15">
      <t>エン</t>
    </rPh>
    <phoneticPr fontId="1"/>
  </si>
  <si>
    <t>月寒じゅんのめ保育園</t>
    <rPh sb="0" eb="2">
      <t>ツキサム</t>
    </rPh>
    <rPh sb="7" eb="10">
      <t>ホイクエン</t>
    </rPh>
    <phoneticPr fontId="1"/>
  </si>
  <si>
    <t>きゃんばす平岸保育園</t>
    <rPh sb="5" eb="7">
      <t>ヒラギシ</t>
    </rPh>
    <rPh sb="7" eb="10">
      <t>ホイクエン</t>
    </rPh>
    <phoneticPr fontId="1"/>
  </si>
  <si>
    <t>ラブクローバーの保育園　札幌清田</t>
    <rPh sb="8" eb="11">
      <t>ホイクエン</t>
    </rPh>
    <rPh sb="12" eb="14">
      <t>サッポロ</t>
    </rPh>
    <rPh sb="14" eb="16">
      <t>キヨタ</t>
    </rPh>
    <phoneticPr fontId="1"/>
  </si>
  <si>
    <t>認可保育園Ｌｉｎｄｏ</t>
    <rPh sb="0" eb="5">
      <t>ニンカホイクエン</t>
    </rPh>
    <phoneticPr fontId="1"/>
  </si>
  <si>
    <t>ラブクローバーの保育園札幌北野</t>
    <rPh sb="8" eb="11">
      <t>ホイクエン</t>
    </rPh>
    <rPh sb="11" eb="13">
      <t>サッポロ</t>
    </rPh>
    <rPh sb="13" eb="15">
      <t>キタノ</t>
    </rPh>
    <phoneticPr fontId="1"/>
  </si>
  <si>
    <t>ちゅうわ清田保育園</t>
    <rPh sb="4" eb="6">
      <t>キヨタ</t>
    </rPh>
    <rPh sb="6" eb="9">
      <t>ホイクエン</t>
    </rPh>
    <phoneticPr fontId="1"/>
  </si>
  <si>
    <t>藻岩そらいろ保育園</t>
    <rPh sb="0" eb="2">
      <t>モイワ</t>
    </rPh>
    <rPh sb="6" eb="9">
      <t>ホイクエン</t>
    </rPh>
    <phoneticPr fontId="1"/>
  </si>
  <si>
    <t>大地の杜保育園</t>
    <rPh sb="0" eb="2">
      <t>ダイチ</t>
    </rPh>
    <rPh sb="3" eb="4">
      <t>モリ</t>
    </rPh>
    <rPh sb="4" eb="7">
      <t>ホイクエン</t>
    </rPh>
    <phoneticPr fontId="1"/>
  </si>
  <si>
    <t>こどもみらい保育園常盤園</t>
    <rPh sb="6" eb="9">
      <t>ホイクエン</t>
    </rPh>
    <rPh sb="9" eb="11">
      <t>トキワ</t>
    </rPh>
    <rPh sb="11" eb="12">
      <t>エン</t>
    </rPh>
    <phoneticPr fontId="1"/>
  </si>
  <si>
    <t>ちびっこの杜保育園</t>
    <rPh sb="5" eb="6">
      <t>モリ</t>
    </rPh>
    <rPh sb="6" eb="8">
      <t>ホイク</t>
    </rPh>
    <rPh sb="8" eb="9">
      <t>エン</t>
    </rPh>
    <phoneticPr fontId="1"/>
  </si>
  <si>
    <t>木育こどもの家南の沢保育園</t>
    <rPh sb="0" eb="1">
      <t>モク</t>
    </rPh>
    <rPh sb="1" eb="2">
      <t>イク</t>
    </rPh>
    <rPh sb="6" eb="7">
      <t>イエ</t>
    </rPh>
    <rPh sb="7" eb="8">
      <t>ミナミ</t>
    </rPh>
    <rPh sb="9" eb="10">
      <t>サワ</t>
    </rPh>
    <rPh sb="10" eb="13">
      <t>ホイクエン</t>
    </rPh>
    <phoneticPr fontId="7"/>
  </si>
  <si>
    <t>琴似にじのいろ保育園</t>
    <rPh sb="0" eb="2">
      <t>コトニ</t>
    </rPh>
    <rPh sb="7" eb="10">
      <t>ホイクエン</t>
    </rPh>
    <phoneticPr fontId="1"/>
  </si>
  <si>
    <t>ピッコロ子ども倶楽部発寒南駅前園</t>
    <rPh sb="15" eb="16">
      <t>エン</t>
    </rPh>
    <phoneticPr fontId="1"/>
  </si>
  <si>
    <t>山の手にじのいろ保育園</t>
    <rPh sb="8" eb="11">
      <t>ホイクエン</t>
    </rPh>
    <phoneticPr fontId="1"/>
  </si>
  <si>
    <t>山の手あすみ保育園</t>
    <rPh sb="6" eb="9">
      <t>ホイクエン</t>
    </rPh>
    <phoneticPr fontId="1"/>
  </si>
  <si>
    <t>平和あすみ保育園</t>
    <rPh sb="0" eb="2">
      <t>ヘイワ</t>
    </rPh>
    <rPh sb="5" eb="8">
      <t>ホイクエン</t>
    </rPh>
    <phoneticPr fontId="1"/>
  </si>
  <si>
    <t>平和にじのいろ保育園</t>
    <rPh sb="0" eb="2">
      <t>ヘイワ</t>
    </rPh>
    <rPh sb="7" eb="10">
      <t>ホイクエン</t>
    </rPh>
    <phoneticPr fontId="1"/>
  </si>
  <si>
    <t>ちゅうわ発寒保育園</t>
    <rPh sb="4" eb="6">
      <t>ハッサム</t>
    </rPh>
    <rPh sb="6" eb="9">
      <t>ホイクエン</t>
    </rPh>
    <phoneticPr fontId="1"/>
  </si>
  <si>
    <t>ピッコロ子ども倶楽部
福井保育園</t>
  </si>
  <si>
    <t>手稲桃の花保育園</t>
    <rPh sb="0" eb="2">
      <t>テイネ</t>
    </rPh>
    <rPh sb="2" eb="3">
      <t>モモ</t>
    </rPh>
    <rPh sb="4" eb="5">
      <t>ハナ</t>
    </rPh>
    <rPh sb="5" eb="8">
      <t>ホイクエン</t>
    </rPh>
    <phoneticPr fontId="1"/>
  </si>
  <si>
    <t>富丘バオバブ保育園</t>
    <rPh sb="6" eb="9">
      <t>ホイクエン</t>
    </rPh>
    <phoneticPr fontId="1"/>
  </si>
  <si>
    <t>手稲みつばち保育園</t>
    <rPh sb="0" eb="2">
      <t>テイネ</t>
    </rPh>
    <rPh sb="6" eb="9">
      <t>ホイクエン</t>
    </rPh>
    <phoneticPr fontId="1"/>
  </si>
  <si>
    <t>手稲中央さら～れ保育園</t>
    <rPh sb="0" eb="2">
      <t>テイネ</t>
    </rPh>
    <rPh sb="2" eb="4">
      <t>チュウオウ</t>
    </rPh>
    <rPh sb="8" eb="11">
      <t>ホイクエン</t>
    </rPh>
    <phoneticPr fontId="1"/>
  </si>
  <si>
    <t>新発寒みつばち保育園</t>
    <rPh sb="0" eb="3">
      <t>シンハッサム</t>
    </rPh>
    <rPh sb="7" eb="10">
      <t>ホイクエン</t>
    </rPh>
    <phoneticPr fontId="2"/>
  </si>
  <si>
    <t>めばえ幼稚園</t>
    <rPh sb="3" eb="6">
      <t>ヨウチエン</t>
    </rPh>
    <phoneticPr fontId="1"/>
  </si>
  <si>
    <t>札幌円山幼稚園</t>
    <rPh sb="0" eb="2">
      <t>サッポロ</t>
    </rPh>
    <rPh sb="2" eb="4">
      <t>マルヤマ</t>
    </rPh>
    <rPh sb="4" eb="7">
      <t>ヨウチエン</t>
    </rPh>
    <phoneticPr fontId="1"/>
  </si>
  <si>
    <t>ひかり幼稚園</t>
    <rPh sb="3" eb="6">
      <t>ヨウチエン</t>
    </rPh>
    <phoneticPr fontId="3"/>
  </si>
  <si>
    <t>札幌いづみ幼稚園</t>
    <rPh sb="0" eb="2">
      <t>サッポロ</t>
    </rPh>
    <rPh sb="5" eb="8">
      <t>ヨウチエン</t>
    </rPh>
    <phoneticPr fontId="5"/>
  </si>
  <si>
    <t>宮の森幼稚園</t>
    <rPh sb="0" eb="1">
      <t>ミヤ</t>
    </rPh>
    <rPh sb="2" eb="6">
      <t>モリヨウチエン</t>
    </rPh>
    <phoneticPr fontId="1"/>
  </si>
  <si>
    <t>そうせい幼稚園</t>
    <rPh sb="4" eb="7">
      <t>ヨウチエン</t>
    </rPh>
    <phoneticPr fontId="1"/>
  </si>
  <si>
    <t>藤幼稚園</t>
    <rPh sb="1" eb="4">
      <t>ヨウチエン</t>
    </rPh>
    <phoneticPr fontId="1"/>
  </si>
  <si>
    <t>新琴似育英幼稚園</t>
    <rPh sb="0" eb="3">
      <t>シンコトニ</t>
    </rPh>
    <rPh sb="3" eb="5">
      <t>イクエイ</t>
    </rPh>
    <rPh sb="5" eb="8">
      <t>ヨウチエン</t>
    </rPh>
    <phoneticPr fontId="1"/>
  </si>
  <si>
    <t>札幌三育幼稚園</t>
    <rPh sb="0" eb="2">
      <t>サッポロ</t>
    </rPh>
    <rPh sb="2" eb="3">
      <t>サン</t>
    </rPh>
    <rPh sb="3" eb="4">
      <t>イク</t>
    </rPh>
    <rPh sb="4" eb="7">
      <t>ヨウチエン</t>
    </rPh>
    <phoneticPr fontId="1"/>
  </si>
  <si>
    <t>天使幼稚園</t>
    <rPh sb="0" eb="2">
      <t>テンシ</t>
    </rPh>
    <rPh sb="2" eb="5">
      <t>ヨウチエン</t>
    </rPh>
    <phoneticPr fontId="1"/>
  </si>
  <si>
    <t>あゆみ幼稚園</t>
    <rPh sb="3" eb="6">
      <t>ヨウチエン</t>
    </rPh>
    <phoneticPr fontId="1"/>
  </si>
  <si>
    <t>あゆみ第二幼稚園</t>
    <rPh sb="3" eb="4">
      <t>ダイ</t>
    </rPh>
    <rPh sb="4" eb="5">
      <t>２</t>
    </rPh>
    <rPh sb="5" eb="8">
      <t>ヨウチエン</t>
    </rPh>
    <phoneticPr fontId="1"/>
  </si>
  <si>
    <t>札幌大谷大学附属幼稚園</t>
    <rPh sb="0" eb="2">
      <t>サッポロ</t>
    </rPh>
    <rPh sb="4" eb="6">
      <t>ダイガク</t>
    </rPh>
    <rPh sb="6" eb="8">
      <t>フゾク</t>
    </rPh>
    <rPh sb="8" eb="11">
      <t>ヨウチエン</t>
    </rPh>
    <phoneticPr fontId="1"/>
  </si>
  <si>
    <t>札幌幼稚園</t>
    <rPh sb="0" eb="2">
      <t>サッポロ</t>
    </rPh>
    <rPh sb="2" eb="5">
      <t>ヨウチエン</t>
    </rPh>
    <phoneticPr fontId="1"/>
  </si>
  <si>
    <t>しろいし幼稚園</t>
    <rPh sb="4" eb="7">
      <t>ヨウチエン</t>
    </rPh>
    <phoneticPr fontId="1"/>
  </si>
  <si>
    <t>本郷幼稚園</t>
    <rPh sb="0" eb="2">
      <t>ホンゴウ</t>
    </rPh>
    <rPh sb="2" eb="5">
      <t>ヨウチエン</t>
    </rPh>
    <phoneticPr fontId="3"/>
  </si>
  <si>
    <t>厚別幼稚園</t>
    <rPh sb="0" eb="2">
      <t>アツベツ</t>
    </rPh>
    <rPh sb="2" eb="5">
      <t>ヨウチエン</t>
    </rPh>
    <phoneticPr fontId="1"/>
  </si>
  <si>
    <t>札幌若葉幼稚園</t>
    <rPh sb="0" eb="2">
      <t>サッポロ</t>
    </rPh>
    <rPh sb="2" eb="4">
      <t>ワカバ</t>
    </rPh>
    <rPh sb="4" eb="7">
      <t>ヨウチエン</t>
    </rPh>
    <phoneticPr fontId="1"/>
  </si>
  <si>
    <t>札幌第一幼稚園</t>
    <rPh sb="0" eb="2">
      <t>サッポロ</t>
    </rPh>
    <rPh sb="2" eb="4">
      <t>ダイイチ</t>
    </rPh>
    <rPh sb="4" eb="7">
      <t>ヨウチエン</t>
    </rPh>
    <phoneticPr fontId="1"/>
  </si>
  <si>
    <t>西岡ふたば幼稚園</t>
    <rPh sb="0" eb="2">
      <t>ニシオカ</t>
    </rPh>
    <rPh sb="5" eb="8">
      <t>ヨウチエン</t>
    </rPh>
    <phoneticPr fontId="1"/>
  </si>
  <si>
    <t>札幌白ゆり幼稚園</t>
    <rPh sb="0" eb="2">
      <t>サッポロ</t>
    </rPh>
    <rPh sb="5" eb="8">
      <t>ヨウチエン</t>
    </rPh>
    <phoneticPr fontId="1"/>
  </si>
  <si>
    <t>ふくずみ幼稚園</t>
    <rPh sb="4" eb="7">
      <t>ヨウチエン</t>
    </rPh>
    <phoneticPr fontId="1"/>
  </si>
  <si>
    <t>つきさむ幼稚園</t>
    <rPh sb="4" eb="7">
      <t>ヨウチエン</t>
    </rPh>
    <phoneticPr fontId="1"/>
  </si>
  <si>
    <t>幌南学園幼稚園</t>
    <rPh sb="0" eb="1">
      <t>ホロ</t>
    </rPh>
    <rPh sb="1" eb="2">
      <t>ミナミ</t>
    </rPh>
    <rPh sb="2" eb="4">
      <t>ガクエン</t>
    </rPh>
    <rPh sb="4" eb="7">
      <t>ヨウチエン</t>
    </rPh>
    <phoneticPr fontId="1"/>
  </si>
  <si>
    <t>清田幼稚園</t>
    <rPh sb="2" eb="5">
      <t>ヨウチエン</t>
    </rPh>
    <phoneticPr fontId="1"/>
  </si>
  <si>
    <t>森の幼稚園</t>
    <rPh sb="0" eb="1">
      <t>モリ</t>
    </rPh>
    <rPh sb="2" eb="5">
      <t>ヨウチエン</t>
    </rPh>
    <phoneticPr fontId="1"/>
  </si>
  <si>
    <t>真駒内幼稚園</t>
    <rPh sb="0" eb="3">
      <t>マコマナイ</t>
    </rPh>
    <rPh sb="3" eb="6">
      <t>ヨウチエン</t>
    </rPh>
    <phoneticPr fontId="1"/>
  </si>
  <si>
    <t>藤ヶ丘幼稚園</t>
    <rPh sb="3" eb="6">
      <t>ヨウチエン</t>
    </rPh>
    <phoneticPr fontId="1"/>
  </si>
  <si>
    <t>札幌わかくさ幼稚園</t>
    <rPh sb="0" eb="2">
      <t>サッポロ</t>
    </rPh>
    <rPh sb="6" eb="9">
      <t>ヨウチエン</t>
    </rPh>
    <phoneticPr fontId="1"/>
  </si>
  <si>
    <t>もなみ幼稚園</t>
    <rPh sb="3" eb="6">
      <t>ヨウチエン</t>
    </rPh>
    <phoneticPr fontId="1"/>
  </si>
  <si>
    <t>第２もなみ幼稚園</t>
    <rPh sb="0" eb="1">
      <t>ダイ</t>
    </rPh>
    <rPh sb="5" eb="8">
      <t>ヨウチエン</t>
    </rPh>
    <phoneticPr fontId="1"/>
  </si>
  <si>
    <t>あづま幼稚園</t>
    <rPh sb="3" eb="6">
      <t>ヨウチエン</t>
    </rPh>
    <phoneticPr fontId="1"/>
  </si>
  <si>
    <t>西野札幌幼稚園</t>
    <rPh sb="0" eb="2">
      <t>ニシノ</t>
    </rPh>
    <rPh sb="2" eb="4">
      <t>サッポロ</t>
    </rPh>
    <rPh sb="4" eb="7">
      <t>ヨウチエン</t>
    </rPh>
    <phoneticPr fontId="1"/>
  </si>
  <si>
    <t>琴似中央幼稚園</t>
    <rPh sb="2" eb="7">
      <t>チュウオウヨウチエン</t>
    </rPh>
    <phoneticPr fontId="1"/>
  </si>
  <si>
    <t>02幼稚園</t>
    <phoneticPr fontId="1"/>
  </si>
  <si>
    <t>幼</t>
    <phoneticPr fontId="1"/>
  </si>
  <si>
    <t>手稲区</t>
    <rPh sb="0" eb="2">
      <t>テイネ</t>
    </rPh>
    <phoneticPr fontId="1"/>
  </si>
  <si>
    <t>03認定こども園</t>
    <phoneticPr fontId="1"/>
  </si>
  <si>
    <t>認</t>
    <phoneticPr fontId="1"/>
  </si>
  <si>
    <t>認定こども園大谷オアシス保育園</t>
    <rPh sb="0" eb="2">
      <t>ニンテイ</t>
    </rPh>
    <rPh sb="5" eb="6">
      <t>エン</t>
    </rPh>
    <rPh sb="6" eb="8">
      <t>オオタニ</t>
    </rPh>
    <rPh sb="12" eb="15">
      <t>ホイクエン</t>
    </rPh>
    <phoneticPr fontId="1"/>
  </si>
  <si>
    <t>認定こども園札幌ルーテル幼稚園</t>
    <rPh sb="0" eb="2">
      <t>ニンテイ</t>
    </rPh>
    <rPh sb="5" eb="6">
      <t>エン</t>
    </rPh>
    <rPh sb="6" eb="8">
      <t>サッポロ</t>
    </rPh>
    <rPh sb="12" eb="15">
      <t>ヨウチエン</t>
    </rPh>
    <phoneticPr fontId="1"/>
  </si>
  <si>
    <t>認定こども園桑園幼稚園</t>
    <rPh sb="0" eb="2">
      <t>ニンテイ</t>
    </rPh>
    <rPh sb="5" eb="6">
      <t>エン</t>
    </rPh>
    <rPh sb="6" eb="8">
      <t>ソウエン</t>
    </rPh>
    <rPh sb="8" eb="11">
      <t>ヨウチエン</t>
    </rPh>
    <phoneticPr fontId="1"/>
  </si>
  <si>
    <t>認定こども園幌西そらいろ保育園</t>
    <rPh sb="0" eb="2">
      <t>ニンテイ</t>
    </rPh>
    <rPh sb="5" eb="6">
      <t>エン</t>
    </rPh>
    <rPh sb="6" eb="7">
      <t>ホロ</t>
    </rPh>
    <rPh sb="7" eb="8">
      <t>ニシ</t>
    </rPh>
    <rPh sb="12" eb="15">
      <t>ホイクエン</t>
    </rPh>
    <phoneticPr fontId="1"/>
  </si>
  <si>
    <t>認定こども園札幌大谷幼稚園</t>
    <rPh sb="0" eb="2">
      <t>ニンテイ</t>
    </rPh>
    <rPh sb="5" eb="6">
      <t>エン</t>
    </rPh>
    <rPh sb="8" eb="10">
      <t>オオタニ</t>
    </rPh>
    <rPh sb="10" eb="13">
      <t>ヨウチエン</t>
    </rPh>
    <phoneticPr fontId="1"/>
  </si>
  <si>
    <t>認定こども園宮の森メープル保育園</t>
    <rPh sb="0" eb="2">
      <t>ニンテイ</t>
    </rPh>
    <rPh sb="5" eb="6">
      <t>エン</t>
    </rPh>
    <rPh sb="13" eb="16">
      <t>ホイクエン</t>
    </rPh>
    <phoneticPr fontId="1"/>
  </si>
  <si>
    <t>認定こども園さゆり幼稚園</t>
    <rPh sb="0" eb="2">
      <t>ニンテイ</t>
    </rPh>
    <rPh sb="5" eb="6">
      <t>エン</t>
    </rPh>
    <phoneticPr fontId="1"/>
  </si>
  <si>
    <t>認定こども園つぼみ幼稚園</t>
    <rPh sb="0" eb="2">
      <t>ニンテイ</t>
    </rPh>
    <rPh sb="5" eb="6">
      <t>エン</t>
    </rPh>
    <rPh sb="9" eb="12">
      <t>ヨウチエン</t>
    </rPh>
    <phoneticPr fontId="1"/>
  </si>
  <si>
    <t>幼稚園型認定こども園大通幼稚園</t>
    <rPh sb="0" eb="4">
      <t>ヨウチエンガタ</t>
    </rPh>
    <rPh sb="4" eb="6">
      <t>ニンテイ</t>
    </rPh>
    <rPh sb="9" eb="10">
      <t>エン</t>
    </rPh>
    <rPh sb="10" eb="12">
      <t>オオドオリ</t>
    </rPh>
    <rPh sb="12" eb="15">
      <t>ヨウチエン</t>
    </rPh>
    <phoneticPr fontId="1"/>
  </si>
  <si>
    <t>札幌認定こども園</t>
    <rPh sb="0" eb="2">
      <t>サッポロ</t>
    </rPh>
    <rPh sb="2" eb="4">
      <t>ニンテイ</t>
    </rPh>
    <rPh sb="7" eb="8">
      <t>エン</t>
    </rPh>
    <phoneticPr fontId="1"/>
  </si>
  <si>
    <t>認定こども園北一条すずらん保育園</t>
    <rPh sb="0" eb="2">
      <t>ニンテイ</t>
    </rPh>
    <rPh sb="5" eb="6">
      <t>エン</t>
    </rPh>
    <rPh sb="6" eb="7">
      <t>キタ</t>
    </rPh>
    <rPh sb="7" eb="9">
      <t>イチジョウ</t>
    </rPh>
    <rPh sb="13" eb="16">
      <t>ホイクエン</t>
    </rPh>
    <phoneticPr fontId="1"/>
  </si>
  <si>
    <t>認定こども園屯田すずらん</t>
    <rPh sb="0" eb="2">
      <t>ニンテイ</t>
    </rPh>
    <rPh sb="5" eb="6">
      <t>エン</t>
    </rPh>
    <rPh sb="6" eb="8">
      <t>トンデン</t>
    </rPh>
    <phoneticPr fontId="1"/>
  </si>
  <si>
    <t>しんことに清香こども園</t>
    <rPh sb="5" eb="6">
      <t>キヨ</t>
    </rPh>
    <rPh sb="6" eb="7">
      <t>カ</t>
    </rPh>
    <rPh sb="10" eb="11">
      <t>エン</t>
    </rPh>
    <phoneticPr fontId="1"/>
  </si>
  <si>
    <t>屯田おおふじ子ども園</t>
    <rPh sb="0" eb="2">
      <t>トンデン</t>
    </rPh>
    <rPh sb="6" eb="7">
      <t>コ</t>
    </rPh>
    <rPh sb="9" eb="10">
      <t>エン</t>
    </rPh>
    <phoneticPr fontId="1"/>
  </si>
  <si>
    <t>新川西さくらこ認定こども園</t>
    <rPh sb="0" eb="1">
      <t>シン</t>
    </rPh>
    <rPh sb="1" eb="3">
      <t>カワニシ</t>
    </rPh>
    <rPh sb="7" eb="9">
      <t>ニンテイ</t>
    </rPh>
    <rPh sb="12" eb="13">
      <t>エン</t>
    </rPh>
    <phoneticPr fontId="1"/>
  </si>
  <si>
    <t>創成札幌こども園</t>
    <rPh sb="0" eb="2">
      <t>ソウセイ</t>
    </rPh>
    <rPh sb="2" eb="4">
      <t>サッポロ</t>
    </rPh>
    <rPh sb="7" eb="8">
      <t>エン</t>
    </rPh>
    <phoneticPr fontId="1"/>
  </si>
  <si>
    <t>認定こども園はなぞの</t>
    <rPh sb="0" eb="2">
      <t>ニンテイ</t>
    </rPh>
    <rPh sb="5" eb="6">
      <t>エン</t>
    </rPh>
    <phoneticPr fontId="1"/>
  </si>
  <si>
    <t>認定こども園あいの里</t>
    <rPh sb="0" eb="2">
      <t>ニンテイ</t>
    </rPh>
    <rPh sb="5" eb="6">
      <t>エン</t>
    </rPh>
    <phoneticPr fontId="1"/>
  </si>
  <si>
    <t>認定こども園麻生明星幼稚園</t>
    <rPh sb="0" eb="2">
      <t>ニンテイ</t>
    </rPh>
    <rPh sb="5" eb="6">
      <t>エン</t>
    </rPh>
    <rPh sb="6" eb="8">
      <t>アサブ</t>
    </rPh>
    <rPh sb="8" eb="10">
      <t>ミョウジョウ</t>
    </rPh>
    <rPh sb="10" eb="13">
      <t>ヨウチエン</t>
    </rPh>
    <phoneticPr fontId="1"/>
  </si>
  <si>
    <t>認定こども園茨戸メリー幼稚園</t>
    <rPh sb="0" eb="2">
      <t>ニンテイ</t>
    </rPh>
    <rPh sb="5" eb="6">
      <t>エン</t>
    </rPh>
    <rPh sb="6" eb="8">
      <t>バラト</t>
    </rPh>
    <rPh sb="11" eb="14">
      <t>ヨウチエン</t>
    </rPh>
    <phoneticPr fontId="1"/>
  </si>
  <si>
    <t>あいの里大藤幼稚園</t>
    <rPh sb="3" eb="4">
      <t>サト</t>
    </rPh>
    <rPh sb="4" eb="6">
      <t>オオフジ</t>
    </rPh>
    <rPh sb="6" eb="9">
      <t>ヨウチエン</t>
    </rPh>
    <phoneticPr fontId="1"/>
  </si>
  <si>
    <t>認定こども園メルシー学院</t>
    <rPh sb="0" eb="2">
      <t>ニンテイ</t>
    </rPh>
    <rPh sb="5" eb="6">
      <t>エン</t>
    </rPh>
    <rPh sb="10" eb="11">
      <t>ガク</t>
    </rPh>
    <rPh sb="11" eb="12">
      <t>イン</t>
    </rPh>
    <phoneticPr fontId="1"/>
  </si>
  <si>
    <t>認定こども園太平あずさ保育園</t>
    <rPh sb="0" eb="2">
      <t>ニンテイ</t>
    </rPh>
    <rPh sb="5" eb="6">
      <t>エン</t>
    </rPh>
    <rPh sb="6" eb="8">
      <t>タイヘイ</t>
    </rPh>
    <rPh sb="11" eb="14">
      <t>ホイクエン</t>
    </rPh>
    <phoneticPr fontId="1"/>
  </si>
  <si>
    <t>幼保連携型認定こども園ＣｉｎｑＰｅｒｌｅｓ幼稚園</t>
    <rPh sb="0" eb="7">
      <t>ヨウホレンケイガタニンテイ</t>
    </rPh>
    <rPh sb="5" eb="7">
      <t>ニンテイ</t>
    </rPh>
    <rPh sb="10" eb="11">
      <t>エン</t>
    </rPh>
    <rPh sb="21" eb="24">
      <t>ヨウチエン</t>
    </rPh>
    <phoneticPr fontId="1"/>
  </si>
  <si>
    <t>認定こども園こころ篠路保育園</t>
    <rPh sb="0" eb="2">
      <t>ニンテイ</t>
    </rPh>
    <rPh sb="5" eb="6">
      <t>エン</t>
    </rPh>
    <rPh sb="9" eb="11">
      <t>シノロ</t>
    </rPh>
    <rPh sb="11" eb="14">
      <t>ホイクエン</t>
    </rPh>
    <phoneticPr fontId="1"/>
  </si>
  <si>
    <t>認定こども園札幌北幼稚園</t>
    <rPh sb="0" eb="2">
      <t>ニンテイ</t>
    </rPh>
    <rPh sb="5" eb="6">
      <t>エン</t>
    </rPh>
    <rPh sb="6" eb="8">
      <t>サッポロ</t>
    </rPh>
    <rPh sb="8" eb="9">
      <t>キタ</t>
    </rPh>
    <rPh sb="9" eb="12">
      <t>ヨウチエン</t>
    </rPh>
    <phoneticPr fontId="1"/>
  </si>
  <si>
    <t>認定こども園新琴似幼稚園</t>
    <rPh sb="0" eb="2">
      <t>ニンテイ</t>
    </rPh>
    <rPh sb="5" eb="6">
      <t>エン</t>
    </rPh>
    <rPh sb="6" eb="9">
      <t>シンコトニ</t>
    </rPh>
    <rPh sb="9" eb="12">
      <t>ヨウチエン</t>
    </rPh>
    <phoneticPr fontId="1"/>
  </si>
  <si>
    <t>認定こども園つよし幼稚園</t>
    <rPh sb="0" eb="2">
      <t>ニンテイ</t>
    </rPh>
    <rPh sb="5" eb="6">
      <t>エン</t>
    </rPh>
    <rPh sb="9" eb="12">
      <t>ヨウチエン</t>
    </rPh>
    <phoneticPr fontId="1"/>
  </si>
  <si>
    <t>認定こども園篠路中央保育園</t>
    <rPh sb="0" eb="2">
      <t>ニンテイ</t>
    </rPh>
    <rPh sb="5" eb="6">
      <t>エン</t>
    </rPh>
    <phoneticPr fontId="1"/>
  </si>
  <si>
    <t>幌北中央保育園</t>
    <rPh sb="0" eb="1">
      <t>ホロ</t>
    </rPh>
    <rPh sb="1" eb="2">
      <t>キタ</t>
    </rPh>
    <phoneticPr fontId="1"/>
  </si>
  <si>
    <t>屯田桃の花こども園</t>
    <rPh sb="0" eb="2">
      <t>トンデン</t>
    </rPh>
    <phoneticPr fontId="1"/>
  </si>
  <si>
    <t>認定こども園あいの里せせらぎ保育園</t>
    <rPh sb="0" eb="2">
      <t>ニンテイ</t>
    </rPh>
    <rPh sb="5" eb="6">
      <t>エン</t>
    </rPh>
    <phoneticPr fontId="1"/>
  </si>
  <si>
    <t>きずな麻生保育園</t>
    <rPh sb="3" eb="5">
      <t>アサブ</t>
    </rPh>
    <rPh sb="5" eb="8">
      <t>ホイクエン</t>
    </rPh>
    <phoneticPr fontId="1"/>
  </si>
  <si>
    <t>認定こども園しずく保育園</t>
    <rPh sb="0" eb="2">
      <t>ニンテイ</t>
    </rPh>
    <rPh sb="5" eb="6">
      <t>エン</t>
    </rPh>
    <rPh sb="9" eb="12">
      <t>ホイクエン</t>
    </rPh>
    <phoneticPr fontId="1"/>
  </si>
  <si>
    <t>こすもす認定こども園</t>
    <rPh sb="4" eb="6">
      <t>ニンテイ</t>
    </rPh>
    <rPh sb="9" eb="10">
      <t>エン</t>
    </rPh>
    <phoneticPr fontId="1"/>
  </si>
  <si>
    <t>白楊みどり保育園</t>
    <rPh sb="0" eb="2">
      <t>ハクヨウ</t>
    </rPh>
    <rPh sb="5" eb="8">
      <t>ホイクエン</t>
    </rPh>
    <phoneticPr fontId="4"/>
  </si>
  <si>
    <t>もみの木にいな認定こども園</t>
    <rPh sb="3" eb="4">
      <t>キ</t>
    </rPh>
    <rPh sb="7" eb="9">
      <t>ニンテイ</t>
    </rPh>
    <rPh sb="12" eb="13">
      <t>エン</t>
    </rPh>
    <phoneticPr fontId="1"/>
  </si>
  <si>
    <t>認定こども園新川西コグマ保育園</t>
    <rPh sb="0" eb="2">
      <t>ニンテイ</t>
    </rPh>
    <rPh sb="5" eb="6">
      <t>エン</t>
    </rPh>
    <rPh sb="6" eb="8">
      <t>シンカワ</t>
    </rPh>
    <rPh sb="8" eb="9">
      <t>ニシ</t>
    </rPh>
    <rPh sb="12" eb="15">
      <t>ホイクエン</t>
    </rPh>
    <phoneticPr fontId="1"/>
  </si>
  <si>
    <t>きずな北保育園</t>
    <rPh sb="3" eb="4">
      <t>キタ</t>
    </rPh>
    <phoneticPr fontId="1"/>
  </si>
  <si>
    <t>幼保連携型認定こども園さっぽろ夢</t>
    <rPh sb="0" eb="11">
      <t>ヨウホ</t>
    </rPh>
    <phoneticPr fontId="1"/>
  </si>
  <si>
    <t>幼保連携型認定こども園しらゆき夢</t>
    <rPh sb="0" eb="11">
      <t>ヨウホ</t>
    </rPh>
    <rPh sb="5" eb="7">
      <t>ニンテイ</t>
    </rPh>
    <rPh sb="10" eb="11">
      <t>エン</t>
    </rPh>
    <rPh sb="15" eb="16">
      <t>ユメ</t>
    </rPh>
    <phoneticPr fontId="1"/>
  </si>
  <si>
    <t>幼保連携型認定こども園さつなえのもり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phoneticPr fontId="1"/>
  </si>
  <si>
    <t>幼保連携型認定こども園おかだまのもり</t>
    <rPh sb="0" eb="11">
      <t>ヨウホ</t>
    </rPh>
    <phoneticPr fontId="1"/>
  </si>
  <si>
    <t>認定こども園聖ミカエル幼稚園</t>
    <rPh sb="0" eb="2">
      <t>ニンテイ</t>
    </rPh>
    <rPh sb="5" eb="6">
      <t>エン</t>
    </rPh>
    <phoneticPr fontId="1"/>
  </si>
  <si>
    <t>幼保連携型認定こども園せいめいのもり</t>
    <rPh sb="0" eb="11">
      <t>ヨウホ</t>
    </rPh>
    <phoneticPr fontId="1"/>
  </si>
  <si>
    <t>幼保連携型認定こども園ふしこ幼稚園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4" eb="17">
      <t>ヨウチエン</t>
    </rPh>
    <phoneticPr fontId="4"/>
  </si>
  <si>
    <t>幼保連携型認定こども園もえれのもり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</si>
  <si>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認定こども園栄光幼稚園</t>
    <rPh sb="0" eb="2">
      <t>ニンテイ</t>
    </rPh>
    <rPh sb="5" eb="6">
      <t>エン</t>
    </rPh>
    <rPh sb="6" eb="8">
      <t>エイコウ</t>
    </rPh>
    <rPh sb="8" eb="11">
      <t>ヨウチエン</t>
    </rPh>
    <phoneticPr fontId="1"/>
  </si>
  <si>
    <t>幼保連携型認定こども園東苗穂スパークル園</t>
    <rPh sb="0" eb="7">
      <t>ヨウホレンケイガタニンテイ</t>
    </rPh>
    <rPh sb="10" eb="11">
      <t>エン</t>
    </rPh>
    <rPh sb="11" eb="14">
      <t>ヒガシナエボ</t>
    </rPh>
    <rPh sb="19" eb="20">
      <t>エン</t>
    </rPh>
    <phoneticPr fontId="1"/>
  </si>
  <si>
    <t>開成いちい認定こども園</t>
    <rPh sb="0" eb="2">
      <t>カイセイ</t>
    </rPh>
    <rPh sb="5" eb="7">
      <t>ニンテイ</t>
    </rPh>
    <rPh sb="10" eb="11">
      <t>エン</t>
    </rPh>
    <phoneticPr fontId="1"/>
  </si>
  <si>
    <t>麻生むつみこども園</t>
    <rPh sb="8" eb="9">
      <t>エン</t>
    </rPh>
    <phoneticPr fontId="1"/>
  </si>
  <si>
    <t>認定こども園元町杉の子保育園</t>
    <rPh sb="0" eb="2">
      <t>ニンテイ</t>
    </rPh>
    <rPh sb="5" eb="6">
      <t>エン</t>
    </rPh>
    <phoneticPr fontId="1"/>
  </si>
  <si>
    <t>認定こども園東苗穂保育園</t>
    <rPh sb="0" eb="2">
      <t>ニンテイ</t>
    </rPh>
    <rPh sb="5" eb="6">
      <t>エン</t>
    </rPh>
    <phoneticPr fontId="1"/>
  </si>
  <si>
    <t>保育所型認定こども園丘珠ひばり保育園</t>
    <rPh sb="0" eb="6">
      <t>ホイクショガタニンテイ</t>
    </rPh>
    <rPh sb="9" eb="10">
      <t>エン</t>
    </rPh>
    <phoneticPr fontId="1"/>
  </si>
  <si>
    <t>丘珠マスカット保育園</t>
    <rPh sb="0" eb="2">
      <t>オカダマ</t>
    </rPh>
    <rPh sb="7" eb="10">
      <t>ホイクエン</t>
    </rPh>
    <phoneticPr fontId="1"/>
  </si>
  <si>
    <t>認定こども園栄保育園</t>
    <rPh sb="0" eb="2">
      <t>ニンテイ</t>
    </rPh>
    <rPh sb="5" eb="6">
      <t>エン</t>
    </rPh>
    <phoneticPr fontId="1"/>
  </si>
  <si>
    <t>伏古かしわ保育園</t>
    <rPh sb="0" eb="1">
      <t>フク</t>
    </rPh>
    <rPh sb="1" eb="2">
      <t>フル</t>
    </rPh>
    <phoneticPr fontId="1"/>
  </si>
  <si>
    <t>北栄マスカット保育園</t>
    <rPh sb="0" eb="1">
      <t>キタ</t>
    </rPh>
    <rPh sb="1" eb="2">
      <t>サカエ</t>
    </rPh>
    <rPh sb="7" eb="10">
      <t>ホイクエン</t>
    </rPh>
    <phoneticPr fontId="1"/>
  </si>
  <si>
    <t>栄町マスカット保育園</t>
    <rPh sb="0" eb="2">
      <t>サカエマチ</t>
    </rPh>
    <rPh sb="7" eb="10">
      <t>ホイクエン</t>
    </rPh>
    <phoneticPr fontId="1"/>
  </si>
  <si>
    <t>認定こども園本町保育園</t>
    <rPh sb="0" eb="2">
      <t>ニンテイ</t>
    </rPh>
    <rPh sb="5" eb="6">
      <t>エン</t>
    </rPh>
    <phoneticPr fontId="1"/>
  </si>
  <si>
    <t>認定こども園中沼保育園</t>
    <rPh sb="0" eb="2">
      <t>ニンテイ</t>
    </rPh>
    <rPh sb="5" eb="6">
      <t>エン</t>
    </rPh>
    <phoneticPr fontId="1"/>
  </si>
  <si>
    <t>光星友愛認定こども園</t>
    <rPh sb="0" eb="1">
      <t>ヒカリ</t>
    </rPh>
    <rPh sb="1" eb="2">
      <t>ホシ</t>
    </rPh>
    <rPh sb="4" eb="6">
      <t>ニンテイ</t>
    </rPh>
    <rPh sb="9" eb="10">
      <t>エン</t>
    </rPh>
    <phoneticPr fontId="4"/>
  </si>
  <si>
    <t>認定こども園おひさまさっぽろ東保育園</t>
    <rPh sb="0" eb="2">
      <t>ニンテイ</t>
    </rPh>
    <rPh sb="5" eb="6">
      <t>エン</t>
    </rPh>
    <rPh sb="14" eb="15">
      <t>ヒガシ</t>
    </rPh>
    <rPh sb="15" eb="18">
      <t>ホイクエン</t>
    </rPh>
    <phoneticPr fontId="1"/>
  </si>
  <si>
    <t>友愛北白石認定こども園</t>
    <rPh sb="0" eb="2">
      <t>ユウアイ</t>
    </rPh>
    <rPh sb="2" eb="3">
      <t>キタ</t>
    </rPh>
    <rPh sb="3" eb="5">
      <t>シロイシ</t>
    </rPh>
    <rPh sb="5" eb="7">
      <t>ニンテイ</t>
    </rPh>
    <rPh sb="10" eb="11">
      <t>エン</t>
    </rPh>
    <phoneticPr fontId="5"/>
  </si>
  <si>
    <t>飛翔認定こども園</t>
    <rPh sb="0" eb="2">
      <t>ヒショウ</t>
    </rPh>
    <rPh sb="2" eb="4">
      <t>ニンテイ</t>
    </rPh>
    <rPh sb="7" eb="8">
      <t>エン</t>
    </rPh>
    <phoneticPr fontId="5"/>
  </si>
  <si>
    <t>認定こども園菊水すずらん</t>
    <rPh sb="0" eb="2">
      <t>ニンテイ</t>
    </rPh>
    <rPh sb="5" eb="6">
      <t>エン</t>
    </rPh>
    <rPh sb="6" eb="8">
      <t>キクスイ</t>
    </rPh>
    <phoneticPr fontId="1"/>
  </si>
  <si>
    <t>北郷ピノキオ認定こども園</t>
    <rPh sb="0" eb="1">
      <t>キタ</t>
    </rPh>
    <rPh sb="1" eb="2">
      <t>ゴウ</t>
    </rPh>
    <rPh sb="6" eb="8">
      <t>ニンテイ</t>
    </rPh>
    <rPh sb="11" eb="12">
      <t>エン</t>
    </rPh>
    <phoneticPr fontId="1"/>
  </si>
  <si>
    <t>双葉こども園</t>
    <rPh sb="5" eb="6">
      <t>エン</t>
    </rPh>
    <phoneticPr fontId="1"/>
  </si>
  <si>
    <t>認定こども園北都</t>
    <rPh sb="0" eb="2">
      <t>ニンテイ</t>
    </rPh>
    <rPh sb="5" eb="6">
      <t>エン</t>
    </rPh>
    <phoneticPr fontId="1"/>
  </si>
  <si>
    <t>認定こども園北郷すずらん</t>
    <rPh sb="0" eb="2">
      <t>ニンテイ</t>
    </rPh>
    <rPh sb="5" eb="6">
      <t>エン</t>
    </rPh>
    <rPh sb="6" eb="7">
      <t>キタ</t>
    </rPh>
    <rPh sb="7" eb="8">
      <t>ゴウ</t>
    </rPh>
    <phoneticPr fontId="1"/>
  </si>
  <si>
    <t>認定こども園北郷あゆみ幼稚園</t>
    <rPh sb="0" eb="2">
      <t>ニンテイ</t>
    </rPh>
    <rPh sb="5" eb="6">
      <t>エン</t>
    </rPh>
    <rPh sb="6" eb="7">
      <t>キタ</t>
    </rPh>
    <rPh sb="7" eb="8">
      <t>ゴウ</t>
    </rPh>
    <rPh sb="11" eb="14">
      <t>ヨウチエン</t>
    </rPh>
    <phoneticPr fontId="1"/>
  </si>
  <si>
    <t>北都幼稚園</t>
    <rPh sb="0" eb="1">
      <t>キタ</t>
    </rPh>
    <rPh sb="1" eb="2">
      <t>ミヤコ</t>
    </rPh>
    <rPh sb="2" eb="5">
      <t>ヨウチエン</t>
    </rPh>
    <phoneticPr fontId="1"/>
  </si>
  <si>
    <t>認定こども園ピッコリーノ学院</t>
    <rPh sb="0" eb="2">
      <t>ニンテイ</t>
    </rPh>
    <rPh sb="5" eb="6">
      <t>エン</t>
    </rPh>
    <rPh sb="12" eb="13">
      <t>ガク</t>
    </rPh>
    <rPh sb="13" eb="14">
      <t>イン</t>
    </rPh>
    <phoneticPr fontId="1"/>
  </si>
  <si>
    <t>幼保連携型認定こども園南郷札幌幼稚園</t>
    <rPh sb="0" eb="7">
      <t>ヨウホレンケイガタニンテイ</t>
    </rPh>
    <rPh sb="10" eb="11">
      <t>エン</t>
    </rPh>
    <rPh sb="11" eb="13">
      <t>ナンゴウ</t>
    </rPh>
    <rPh sb="13" eb="18">
      <t>サッポロヨウチエン</t>
    </rPh>
    <phoneticPr fontId="3"/>
  </si>
  <si>
    <t>幼保連携型認定こども園北郷札幌幼稚園</t>
    <rPh sb="0" eb="7">
      <t>ヨウホレンケイガタニンテイ</t>
    </rPh>
    <rPh sb="10" eb="11">
      <t>エン</t>
    </rPh>
    <rPh sb="11" eb="12">
      <t>キタ</t>
    </rPh>
    <rPh sb="12" eb="13">
      <t>ゴウ</t>
    </rPh>
    <rPh sb="13" eb="15">
      <t>サッポロ</t>
    </rPh>
    <rPh sb="15" eb="18">
      <t>ヨウチエン</t>
    </rPh>
    <phoneticPr fontId="3"/>
  </si>
  <si>
    <t>認定こども園菊水元町第二保育園</t>
    <rPh sb="0" eb="2">
      <t>ニンテイ</t>
    </rPh>
    <rPh sb="5" eb="6">
      <t>エン</t>
    </rPh>
    <phoneticPr fontId="1"/>
  </si>
  <si>
    <t>保育所型認定こども園白石中央保育園</t>
    <rPh sb="0" eb="4">
      <t>ホイクショガタ</t>
    </rPh>
    <rPh sb="4" eb="6">
      <t>ニンテイ</t>
    </rPh>
    <rPh sb="9" eb="10">
      <t>エン</t>
    </rPh>
    <rPh sb="12" eb="14">
      <t>チュウオウ</t>
    </rPh>
    <phoneticPr fontId="1"/>
  </si>
  <si>
    <t>北白石こども園</t>
    <rPh sb="6" eb="7">
      <t>エン</t>
    </rPh>
    <phoneticPr fontId="0"/>
  </si>
  <si>
    <t>こども園まこと</t>
    <rPh sb="3" eb="4">
      <t>エン</t>
    </rPh>
    <phoneticPr fontId="1"/>
  </si>
  <si>
    <t>北の星白石保育園</t>
  </si>
  <si>
    <t>保育所型認定こども園東川下ポッポ保育園</t>
    <rPh sb="0" eb="6">
      <t>ホイクショガタニンテイ</t>
    </rPh>
    <rPh sb="9" eb="10">
      <t>エン</t>
    </rPh>
    <phoneticPr fontId="1"/>
  </si>
  <si>
    <t>保育所型認定こども園救世軍菊水上町保育園</t>
    <rPh sb="0" eb="4">
      <t>ホイクショガタ</t>
    </rPh>
    <rPh sb="4" eb="6">
      <t>ニンテイ</t>
    </rPh>
    <rPh sb="9" eb="10">
      <t>エン</t>
    </rPh>
    <phoneticPr fontId="1"/>
  </si>
  <si>
    <t>認定こども園白石うさこ保育園</t>
    <rPh sb="0" eb="2">
      <t>ニンテイ</t>
    </rPh>
    <rPh sb="5" eb="6">
      <t>エン</t>
    </rPh>
    <phoneticPr fontId="1"/>
  </si>
  <si>
    <t>認定こども園厚別さくら木保育園</t>
    <rPh sb="0" eb="2">
      <t>ニンテイ</t>
    </rPh>
    <rPh sb="5" eb="6">
      <t>エン</t>
    </rPh>
    <phoneticPr fontId="1"/>
  </si>
  <si>
    <t>認定こども園いちい幼稚園・保育園</t>
    <rPh sb="13" eb="16">
      <t>ホイクエン</t>
    </rPh>
    <phoneticPr fontId="1"/>
  </si>
  <si>
    <t>認定こども園新さっぽろ幼稚園・保育園</t>
    <rPh sb="11" eb="14">
      <t>ヨウチエン</t>
    </rPh>
    <rPh sb="15" eb="18">
      <t>ホイクエン</t>
    </rPh>
    <phoneticPr fontId="1"/>
  </si>
  <si>
    <t>認定こども園北光幼稚園</t>
    <rPh sb="0" eb="2">
      <t>ニンテイ</t>
    </rPh>
    <rPh sb="5" eb="6">
      <t>エン</t>
    </rPh>
    <phoneticPr fontId="1"/>
  </si>
  <si>
    <t>幼保連携型認定こども園ひばりが丘明星幼稚園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オカ</t>
    </rPh>
    <rPh sb="16" eb="18">
      <t>ミョウジョウ</t>
    </rPh>
    <rPh sb="18" eb="21">
      <t>ヨウチエン</t>
    </rPh>
    <phoneticPr fontId="1"/>
  </si>
  <si>
    <t>認定こども園桜台いちい幼稚園・保育園</t>
    <rPh sb="0" eb="2">
      <t>ニンテイ</t>
    </rPh>
    <rPh sb="5" eb="6">
      <t>エン</t>
    </rPh>
    <rPh sb="15" eb="17">
      <t>ホイク</t>
    </rPh>
    <rPh sb="17" eb="18">
      <t>エン</t>
    </rPh>
    <phoneticPr fontId="1"/>
  </si>
  <si>
    <t>認定こども園第２あつべつ幼稚園</t>
    <rPh sb="0" eb="2">
      <t>ニンテイ</t>
    </rPh>
    <rPh sb="5" eb="6">
      <t>エン</t>
    </rPh>
    <rPh sb="6" eb="7">
      <t>ダイ</t>
    </rPh>
    <rPh sb="12" eb="15">
      <t>ヨウチエン</t>
    </rPh>
    <phoneticPr fontId="1"/>
  </si>
  <si>
    <t>認定こども園虹の森カトリック幼稚園</t>
    <rPh sb="0" eb="2">
      <t>ニンテイ</t>
    </rPh>
    <rPh sb="5" eb="6">
      <t>エン</t>
    </rPh>
    <phoneticPr fontId="1"/>
  </si>
  <si>
    <t>認定こども園もみじ台幼稚園</t>
    <rPh sb="0" eb="2">
      <t>ニンテイ</t>
    </rPh>
    <rPh sb="5" eb="6">
      <t>エン</t>
    </rPh>
    <rPh sb="9" eb="10">
      <t>ダイ</t>
    </rPh>
    <rPh sb="10" eb="13">
      <t>ヨウチエン</t>
    </rPh>
    <phoneticPr fontId="1"/>
  </si>
  <si>
    <t>認定こども園札幌あおば幼稚園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"/>
  </si>
  <si>
    <t>厚別西認定こども園</t>
    <rPh sb="3" eb="5">
      <t>ニンテイ</t>
    </rPh>
    <rPh sb="8" eb="9">
      <t>エン</t>
    </rPh>
    <phoneticPr fontId="1"/>
  </si>
  <si>
    <t>認定こども園札幌わんぱく館</t>
    <rPh sb="0" eb="2">
      <t>ニンテイ</t>
    </rPh>
    <rPh sb="5" eb="6">
      <t>エン</t>
    </rPh>
    <phoneticPr fontId="1"/>
  </si>
  <si>
    <t>厚別もえぎこども園</t>
    <rPh sb="8" eb="9">
      <t>エン</t>
    </rPh>
    <phoneticPr fontId="0"/>
  </si>
  <si>
    <t>ひばりが丘あすなろ認定こども園</t>
    <rPh sb="9" eb="11">
      <t>ニンテイ</t>
    </rPh>
    <rPh sb="14" eb="15">
      <t>エン</t>
    </rPh>
    <phoneticPr fontId="1"/>
  </si>
  <si>
    <t>さっぽろこども園</t>
    <rPh sb="7" eb="8">
      <t>エン</t>
    </rPh>
    <phoneticPr fontId="1"/>
  </si>
  <si>
    <t>東月寒にれこども園</t>
    <rPh sb="0" eb="1">
      <t>ヒガシ</t>
    </rPh>
    <rPh sb="1" eb="3">
      <t>ツキサム</t>
    </rPh>
    <rPh sb="8" eb="9">
      <t>エン</t>
    </rPh>
    <phoneticPr fontId="1"/>
  </si>
  <si>
    <t>にれ第２こども園</t>
    <rPh sb="7" eb="8">
      <t>エン</t>
    </rPh>
    <phoneticPr fontId="1"/>
  </si>
  <si>
    <t>認定こども園しののめ</t>
    <rPh sb="0" eb="2">
      <t>ニンテイ</t>
    </rPh>
    <rPh sb="5" eb="6">
      <t>エン</t>
    </rPh>
    <phoneticPr fontId="1"/>
  </si>
  <si>
    <t>認定こども園札幌ゆたか幼稚園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"/>
  </si>
  <si>
    <t>認定こども園ひらぎし幼稚園</t>
    <rPh sb="0" eb="2">
      <t>ニンテイ</t>
    </rPh>
    <rPh sb="5" eb="6">
      <t>エン</t>
    </rPh>
    <rPh sb="10" eb="13">
      <t>ヨウチエン</t>
    </rPh>
    <phoneticPr fontId="1"/>
  </si>
  <si>
    <t>認定こども園月寒そらいろ保育園</t>
    <rPh sb="0" eb="2">
      <t>ニンテイ</t>
    </rPh>
    <rPh sb="5" eb="6">
      <t>エン</t>
    </rPh>
    <rPh sb="6" eb="8">
      <t>ツキサム</t>
    </rPh>
    <rPh sb="12" eb="15">
      <t>ホイクエン</t>
    </rPh>
    <phoneticPr fontId="1"/>
  </si>
  <si>
    <t>こりっつ認定こども園</t>
    <rPh sb="4" eb="6">
      <t>ニンテイ</t>
    </rPh>
    <rPh sb="9" eb="10">
      <t>エン</t>
    </rPh>
    <phoneticPr fontId="1"/>
  </si>
  <si>
    <t>認定こども園なかのしま幼稚園</t>
    <rPh sb="0" eb="2">
      <t>ニンテイ</t>
    </rPh>
    <rPh sb="5" eb="6">
      <t>エン</t>
    </rPh>
    <rPh sb="11" eb="14">
      <t>ヨウチエン</t>
    </rPh>
    <phoneticPr fontId="1"/>
  </si>
  <si>
    <t>認定こども園みのり保育園</t>
    <rPh sb="0" eb="2">
      <t>ニンテイ</t>
    </rPh>
    <rPh sb="5" eb="6">
      <t>エン</t>
    </rPh>
    <rPh sb="9" eb="12">
      <t>ホイクエン</t>
    </rPh>
    <phoneticPr fontId="1"/>
  </si>
  <si>
    <t>認定こども園中の島保育園</t>
    <rPh sb="0" eb="2">
      <t>ニンテイ</t>
    </rPh>
    <rPh sb="5" eb="6">
      <t>エン</t>
    </rPh>
    <rPh sb="6" eb="7">
      <t>ナカ</t>
    </rPh>
    <rPh sb="8" eb="9">
      <t>シマ</t>
    </rPh>
    <rPh sb="9" eb="12">
      <t>ホイクエン</t>
    </rPh>
    <phoneticPr fontId="1"/>
  </si>
  <si>
    <t>東月寒認定こども園</t>
    <rPh sb="3" eb="5">
      <t>ニンテイ</t>
    </rPh>
    <rPh sb="8" eb="9">
      <t>エン</t>
    </rPh>
    <phoneticPr fontId="1"/>
  </si>
  <si>
    <t>認定こども園羊丘藤保育園</t>
    <rPh sb="0" eb="2">
      <t>ニンテイ</t>
    </rPh>
    <rPh sb="5" eb="6">
      <t>エン</t>
    </rPh>
    <phoneticPr fontId="1"/>
  </si>
  <si>
    <t>福住保育園</t>
  </si>
  <si>
    <t>認定こども園中の島スマイル</t>
    <rPh sb="0" eb="2">
      <t>ニンテイ</t>
    </rPh>
    <rPh sb="5" eb="6">
      <t>エン</t>
    </rPh>
    <rPh sb="6" eb="7">
      <t>ナカ</t>
    </rPh>
    <rPh sb="8" eb="9">
      <t>シマ</t>
    </rPh>
    <phoneticPr fontId="1"/>
  </si>
  <si>
    <t>平岸友愛認定こども園</t>
    <rPh sb="0" eb="2">
      <t>ヒラギシ</t>
    </rPh>
    <rPh sb="4" eb="6">
      <t>ニンテイ</t>
    </rPh>
    <rPh sb="9" eb="10">
      <t>エン</t>
    </rPh>
    <phoneticPr fontId="1"/>
  </si>
  <si>
    <t>認定こども園月寒西わんぱく保育園</t>
    <rPh sb="0" eb="2">
      <t>ニンテイ</t>
    </rPh>
    <rPh sb="5" eb="6">
      <t>エン</t>
    </rPh>
    <phoneticPr fontId="1"/>
  </si>
  <si>
    <t>認定こども園とよひら保育園</t>
    <rPh sb="0" eb="2">
      <t>ニンテイ</t>
    </rPh>
    <rPh sb="5" eb="6">
      <t>エン</t>
    </rPh>
    <rPh sb="10" eb="13">
      <t>ホイクエン</t>
    </rPh>
    <phoneticPr fontId="1"/>
  </si>
  <si>
    <t>花山認定こども園</t>
    <rPh sb="2" eb="4">
      <t>ニンテイ</t>
    </rPh>
    <rPh sb="7" eb="8">
      <t>エン</t>
    </rPh>
    <phoneticPr fontId="4"/>
  </si>
  <si>
    <t>アルプス認定こども園</t>
    <rPh sb="4" eb="6">
      <t>ニンテイ</t>
    </rPh>
    <rPh sb="9" eb="10">
      <t>エン</t>
    </rPh>
    <phoneticPr fontId="1"/>
  </si>
  <si>
    <t>認定こども園からまつ保育園</t>
    <rPh sb="0" eb="2">
      <t>ニンテイ</t>
    </rPh>
    <rPh sb="5" eb="6">
      <t>エン</t>
    </rPh>
    <rPh sb="10" eb="13">
      <t>ホイクエン</t>
    </rPh>
    <phoneticPr fontId="4"/>
  </si>
  <si>
    <t>認定こども園北野しらかば幼稚園・保育園</t>
    <rPh sb="12" eb="15">
      <t>ヨウチエン</t>
    </rPh>
    <rPh sb="16" eb="19">
      <t>ホイクエン</t>
    </rPh>
    <phoneticPr fontId="1"/>
  </si>
  <si>
    <t>認定こども園ひかり</t>
    <rPh sb="0" eb="2">
      <t>ニンテイ</t>
    </rPh>
    <rPh sb="5" eb="6">
      <t>エン</t>
    </rPh>
    <phoneticPr fontId="1"/>
  </si>
  <si>
    <t>認定こども園つみき</t>
    <rPh sb="0" eb="2">
      <t>ニンテイ</t>
    </rPh>
    <rPh sb="5" eb="6">
      <t>エン</t>
    </rPh>
    <phoneticPr fontId="1"/>
  </si>
  <si>
    <t>札幌国際大学付属認定こども園</t>
    <rPh sb="0" eb="6">
      <t>サッポロコクサイダイガク</t>
    </rPh>
    <rPh sb="8" eb="10">
      <t>ニンテイ</t>
    </rPh>
    <rPh sb="13" eb="14">
      <t>エン</t>
    </rPh>
    <phoneticPr fontId="1"/>
  </si>
  <si>
    <t>認定こども園札幌きたの幼稚園</t>
    <rPh sb="0" eb="2">
      <t>ニンテイ</t>
    </rPh>
    <rPh sb="5" eb="6">
      <t>エン</t>
    </rPh>
    <rPh sb="6" eb="8">
      <t>サッポロ</t>
    </rPh>
    <rPh sb="11" eb="14">
      <t>ヨウチエン</t>
    </rPh>
    <phoneticPr fontId="1"/>
  </si>
  <si>
    <t>認定こども園清田保育園</t>
    <rPh sb="0" eb="2">
      <t>ニンテイ</t>
    </rPh>
    <rPh sb="5" eb="6">
      <t>エン</t>
    </rPh>
    <phoneticPr fontId="0"/>
  </si>
  <si>
    <t>認定こども園札幌杉の子保育園</t>
    <rPh sb="0" eb="2">
      <t>ニンテイ</t>
    </rPh>
    <rPh sb="5" eb="6">
      <t>エン</t>
    </rPh>
    <phoneticPr fontId="1"/>
  </si>
  <si>
    <t>幼保連携型認定こども園澄川ひろのぶ保育園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1" eb="13">
      <t>スミカワ</t>
    </rPh>
    <phoneticPr fontId="4"/>
  </si>
  <si>
    <t>認定こども園まこまない明星幼稚園</t>
    <rPh sb="0" eb="2">
      <t>ニンテイ</t>
    </rPh>
    <rPh sb="5" eb="6">
      <t>エン</t>
    </rPh>
    <rPh sb="11" eb="16">
      <t>ミョウジョウヨウチエン</t>
    </rPh>
    <phoneticPr fontId="1"/>
  </si>
  <si>
    <t>光塩学園女子短期大学附属認定こども園</t>
    <rPh sb="0" eb="1">
      <t>ヒカリ</t>
    </rPh>
    <rPh sb="1" eb="2">
      <t>シオ</t>
    </rPh>
    <rPh sb="2" eb="4">
      <t>ガクエン</t>
    </rPh>
    <rPh sb="4" eb="6">
      <t>ジョシ</t>
    </rPh>
    <rPh sb="6" eb="8">
      <t>タンキ</t>
    </rPh>
    <rPh sb="8" eb="10">
      <t>ダイガク</t>
    </rPh>
    <rPh sb="10" eb="12">
      <t>フゾク</t>
    </rPh>
    <rPh sb="12" eb="14">
      <t>ニンテイ</t>
    </rPh>
    <rPh sb="17" eb="18">
      <t>エン</t>
    </rPh>
    <phoneticPr fontId="4"/>
  </si>
  <si>
    <t>幼保連携型認定こども園ときわみなみのこどもえん</t>
    <rPh sb="0" eb="7">
      <t>ヨウホレンケイガタニンテイ</t>
    </rPh>
    <rPh sb="10" eb="11">
      <t>エン</t>
    </rPh>
    <phoneticPr fontId="1"/>
  </si>
  <si>
    <t>認定こども園定山渓保育園</t>
    <rPh sb="0" eb="2">
      <t>ニンテイ</t>
    </rPh>
    <rPh sb="5" eb="6">
      <t>エン</t>
    </rPh>
    <rPh sb="6" eb="9">
      <t>ジョウザンケイ</t>
    </rPh>
    <rPh sb="9" eb="12">
      <t>ホイクエン</t>
    </rPh>
    <phoneticPr fontId="1"/>
  </si>
  <si>
    <t>認定こども園澄川保育園</t>
    <rPh sb="0" eb="2">
      <t>ニンテイ</t>
    </rPh>
    <rPh sb="5" eb="6">
      <t>エン</t>
    </rPh>
    <rPh sb="6" eb="8">
      <t>スミカワ</t>
    </rPh>
    <rPh sb="8" eb="11">
      <t>ホイクエン</t>
    </rPh>
    <phoneticPr fontId="1"/>
  </si>
  <si>
    <t>認定こども園札幌石山保育園</t>
    <rPh sb="0" eb="2">
      <t>ニンテイ</t>
    </rPh>
    <rPh sb="5" eb="6">
      <t>エン</t>
    </rPh>
    <rPh sb="6" eb="8">
      <t>サッポロ</t>
    </rPh>
    <rPh sb="8" eb="10">
      <t>イシヤマ</t>
    </rPh>
    <rPh sb="10" eb="13">
      <t>ホイクエン</t>
    </rPh>
    <phoneticPr fontId="1"/>
  </si>
  <si>
    <t>もいわ中央こども園</t>
    <rPh sb="8" eb="9">
      <t>エン</t>
    </rPh>
    <phoneticPr fontId="1"/>
  </si>
  <si>
    <t>認定こども園宮の沢すずらん</t>
    <rPh sb="0" eb="2">
      <t>ニンテイ</t>
    </rPh>
    <rPh sb="5" eb="6">
      <t>エン</t>
    </rPh>
    <phoneticPr fontId="0"/>
  </si>
  <si>
    <t>認定こども園琴似教会幼稚園</t>
    <rPh sb="0" eb="2">
      <t>ニンテイ</t>
    </rPh>
    <rPh sb="5" eb="6">
      <t>エン</t>
    </rPh>
    <rPh sb="6" eb="8">
      <t>コトニ</t>
    </rPh>
    <rPh sb="8" eb="10">
      <t>キョウカイ</t>
    </rPh>
    <rPh sb="10" eb="13">
      <t>ヨウチエン</t>
    </rPh>
    <phoneticPr fontId="1"/>
  </si>
  <si>
    <t>認定こども園西野そらいろ保育園</t>
    <rPh sb="0" eb="2">
      <t>ニンテイ</t>
    </rPh>
    <rPh sb="5" eb="6">
      <t>エン</t>
    </rPh>
    <rPh sb="6" eb="7">
      <t>ニシ</t>
    </rPh>
    <rPh sb="7" eb="8">
      <t>ノ</t>
    </rPh>
    <rPh sb="12" eb="15">
      <t>ホイクエン</t>
    </rPh>
    <phoneticPr fontId="1"/>
  </si>
  <si>
    <t>幼保連携型認定こども園幸明幼稚園</t>
    <rPh sb="0" eb="7">
      <t>ヨウホレンケイガタニンテイ</t>
    </rPh>
    <rPh sb="10" eb="11">
      <t>エン</t>
    </rPh>
    <rPh sb="11" eb="16">
      <t>コウメイヨウチエン</t>
    </rPh>
    <phoneticPr fontId="1"/>
  </si>
  <si>
    <t>認定こども園西町さつき保育園</t>
    <rPh sb="0" eb="2">
      <t>ニンテイ</t>
    </rPh>
    <rPh sb="5" eb="6">
      <t>エン</t>
    </rPh>
    <rPh sb="6" eb="8">
      <t>ニシマチ</t>
    </rPh>
    <rPh sb="11" eb="14">
      <t>ホイクエン</t>
    </rPh>
    <phoneticPr fontId="1"/>
  </si>
  <si>
    <t>認定こども園にしの</t>
    <rPh sb="0" eb="2">
      <t>ニンテイ</t>
    </rPh>
    <rPh sb="5" eb="6">
      <t>エン</t>
    </rPh>
    <phoneticPr fontId="1"/>
  </si>
  <si>
    <t>手稲東保育園</t>
  </si>
  <si>
    <t>認定こども園西野保育園</t>
    <rPh sb="0" eb="2">
      <t>ニンテイ</t>
    </rPh>
    <rPh sb="5" eb="6">
      <t>エン</t>
    </rPh>
    <rPh sb="6" eb="7">
      <t>ニシ</t>
    </rPh>
    <rPh sb="7" eb="8">
      <t>ノ</t>
    </rPh>
    <rPh sb="8" eb="11">
      <t>ホイクエン</t>
    </rPh>
    <phoneticPr fontId="1"/>
  </si>
  <si>
    <t>認定こども園発寒わんぱく保育園</t>
    <rPh sb="0" eb="2">
      <t>ニンテイ</t>
    </rPh>
    <rPh sb="5" eb="6">
      <t>エン</t>
    </rPh>
    <phoneticPr fontId="1"/>
  </si>
  <si>
    <t>たかさごスクール宮の沢</t>
    <rPh sb="8" eb="9">
      <t>ミヤ</t>
    </rPh>
    <rPh sb="10" eb="11">
      <t>サワ</t>
    </rPh>
    <phoneticPr fontId="1"/>
  </si>
  <si>
    <t>札幌西友愛認定こども園</t>
    <rPh sb="0" eb="2">
      <t>サッポロ</t>
    </rPh>
    <rPh sb="2" eb="3">
      <t>ニシ</t>
    </rPh>
    <rPh sb="3" eb="5">
      <t>ユウアイ</t>
    </rPh>
    <rPh sb="5" eb="7">
      <t>ニンテイ</t>
    </rPh>
    <rPh sb="10" eb="11">
      <t>エン</t>
    </rPh>
    <phoneticPr fontId="1"/>
  </si>
  <si>
    <t>まえだ認定こども園</t>
    <rPh sb="3" eb="5">
      <t>ニンテイ</t>
    </rPh>
    <rPh sb="8" eb="9">
      <t>エン</t>
    </rPh>
    <phoneticPr fontId="5"/>
  </si>
  <si>
    <t>星置ピノキオ認定こども園</t>
    <rPh sb="6" eb="8">
      <t>ニンテイ</t>
    </rPh>
    <rPh sb="11" eb="12">
      <t>エン</t>
    </rPh>
    <phoneticPr fontId="1"/>
  </si>
  <si>
    <t>ていねあすなろ認定こども園</t>
    <rPh sb="7" eb="9">
      <t>ニンテイ</t>
    </rPh>
    <rPh sb="12" eb="13">
      <t>エン</t>
    </rPh>
    <phoneticPr fontId="5"/>
  </si>
  <si>
    <t>認定こども園まつばの杜</t>
    <rPh sb="0" eb="2">
      <t>ニンテイ</t>
    </rPh>
    <rPh sb="5" eb="6">
      <t>エン</t>
    </rPh>
    <rPh sb="10" eb="11">
      <t>モリ</t>
    </rPh>
    <phoneticPr fontId="1"/>
  </si>
  <si>
    <t>手稲やまなみ子ども園</t>
    <rPh sb="0" eb="2">
      <t>テイネ</t>
    </rPh>
    <rPh sb="6" eb="7">
      <t>コ</t>
    </rPh>
    <rPh sb="9" eb="10">
      <t>エン</t>
    </rPh>
    <phoneticPr fontId="1"/>
  </si>
  <si>
    <t>認定こども園ほしおきガーデン星の子幼稚園</t>
    <rPh sb="0" eb="2">
      <t>ニンテイ</t>
    </rPh>
    <rPh sb="5" eb="6">
      <t>エン</t>
    </rPh>
    <rPh sb="14" eb="15">
      <t>ホシ</t>
    </rPh>
    <rPh sb="16" eb="17">
      <t>コ</t>
    </rPh>
    <rPh sb="17" eb="20">
      <t>ヨウチエン</t>
    </rPh>
    <phoneticPr fontId="1"/>
  </si>
  <si>
    <t>幼保連携型認定こども園山王幼稚園</t>
    <rPh sb="0" eb="7">
      <t>ヨウホレンケイガタニンテイ</t>
    </rPh>
    <rPh sb="10" eb="11">
      <t>エン</t>
    </rPh>
    <rPh sb="11" eb="13">
      <t>サンノウ</t>
    </rPh>
    <rPh sb="13" eb="16">
      <t>ヨウチエン</t>
    </rPh>
    <phoneticPr fontId="1"/>
  </si>
  <si>
    <t>認定こども園まえだ幼稚園</t>
    <rPh sb="0" eb="2">
      <t>ニンテイ</t>
    </rPh>
    <rPh sb="5" eb="6">
      <t>エン</t>
    </rPh>
    <rPh sb="9" eb="12">
      <t>ヨウチエン</t>
    </rPh>
    <phoneticPr fontId="1"/>
  </si>
  <si>
    <t>認定こども園おおぞら幼稚園</t>
    <rPh sb="0" eb="2">
      <t>ニンテイ</t>
    </rPh>
    <rPh sb="5" eb="6">
      <t>エン</t>
    </rPh>
    <rPh sb="10" eb="13">
      <t>ヨウチエン</t>
    </rPh>
    <phoneticPr fontId="1"/>
  </si>
  <si>
    <t>しんはっさむライラックこども園</t>
    <rPh sb="14" eb="15">
      <t>エン</t>
    </rPh>
    <phoneticPr fontId="1"/>
  </si>
  <si>
    <t>認定こども園いなほガーデン星の子幼稚園</t>
    <rPh sb="0" eb="2">
      <t>ニンテイ</t>
    </rPh>
    <rPh sb="5" eb="6">
      <t>エン</t>
    </rPh>
    <rPh sb="13" eb="14">
      <t>ホシ</t>
    </rPh>
    <rPh sb="15" eb="16">
      <t>コ</t>
    </rPh>
    <rPh sb="16" eb="19">
      <t>ヨウチエン</t>
    </rPh>
    <phoneticPr fontId="1"/>
  </si>
  <si>
    <t>認定こども園手稲札幌アカデミー</t>
    <rPh sb="0" eb="2">
      <t>ニンテイ</t>
    </rPh>
    <rPh sb="5" eb="6">
      <t>エン</t>
    </rPh>
    <rPh sb="6" eb="8">
      <t>テイネ</t>
    </rPh>
    <rPh sb="8" eb="10">
      <t>サッポロ</t>
    </rPh>
    <phoneticPr fontId="1"/>
  </si>
  <si>
    <t>カトリック聖園てんしのおうち</t>
    <rPh sb="5" eb="6">
      <t>セイ</t>
    </rPh>
    <rPh sb="6" eb="7">
      <t>エン</t>
    </rPh>
    <phoneticPr fontId="1"/>
  </si>
  <si>
    <t>ひまわり保育園</t>
    <rPh sb="4" eb="7">
      <t>ホイクエン</t>
    </rPh>
    <phoneticPr fontId="4"/>
  </si>
  <si>
    <t>おーるまいてぃ中央保育室</t>
    <rPh sb="7" eb="9">
      <t>チュウオウ</t>
    </rPh>
    <phoneticPr fontId="4"/>
  </si>
  <si>
    <t>Ｓ．Ｔ．ナーサリーＳＣＨＯＯＬ山鼻南</t>
    <rPh sb="15" eb="17">
      <t>ヤマハナ</t>
    </rPh>
    <rPh sb="17" eb="18">
      <t>ミナミ</t>
    </rPh>
    <phoneticPr fontId="1"/>
  </si>
  <si>
    <t>保育園キッズランド札幌こうさい園</t>
    <rPh sb="0" eb="3">
      <t>ホイクエン</t>
    </rPh>
    <rPh sb="9" eb="11">
      <t>サッポロ</t>
    </rPh>
    <rPh sb="15" eb="16">
      <t>エン</t>
    </rPh>
    <phoneticPr fontId="1"/>
  </si>
  <si>
    <t>第２ひまわり保育園</t>
    <rPh sb="0" eb="1">
      <t>ダイ</t>
    </rPh>
    <rPh sb="6" eb="9">
      <t>ホイクエン</t>
    </rPh>
    <phoneticPr fontId="1"/>
  </si>
  <si>
    <t>小規模保育所夢ふうせん</t>
    <rPh sb="0" eb="3">
      <t>ショウキボ</t>
    </rPh>
    <rPh sb="3" eb="5">
      <t>ホイク</t>
    </rPh>
    <rPh sb="5" eb="6">
      <t>ショ</t>
    </rPh>
    <rPh sb="6" eb="7">
      <t>ユメ</t>
    </rPh>
    <phoneticPr fontId="1"/>
  </si>
  <si>
    <t>スター保育園南２条園</t>
    <rPh sb="3" eb="6">
      <t>ホイクエン</t>
    </rPh>
    <rPh sb="6" eb="7">
      <t>ミナミ</t>
    </rPh>
    <rPh sb="8" eb="9">
      <t>ジョウ</t>
    </rPh>
    <rPh sb="9" eb="10">
      <t>エン</t>
    </rPh>
    <phoneticPr fontId="1"/>
  </si>
  <si>
    <t>スター保育園西屯田通園</t>
    <rPh sb="3" eb="6">
      <t>ホイクエン</t>
    </rPh>
    <rPh sb="6" eb="7">
      <t>ニシ</t>
    </rPh>
    <rPh sb="7" eb="9">
      <t>トンデン</t>
    </rPh>
    <rPh sb="9" eb="11">
      <t>ツウエン</t>
    </rPh>
    <phoneticPr fontId="1"/>
  </si>
  <si>
    <t>新琴似にじのいろ保育園</t>
    <rPh sb="0" eb="3">
      <t>シンコトニ</t>
    </rPh>
    <rPh sb="8" eb="11">
      <t>ホイクエン</t>
    </rPh>
    <phoneticPr fontId="1"/>
  </si>
  <si>
    <t>麻生アンジェロ保育園</t>
    <rPh sb="0" eb="2">
      <t>アサブ</t>
    </rPh>
    <rPh sb="7" eb="10">
      <t>ホイクエン</t>
    </rPh>
    <phoneticPr fontId="1"/>
  </si>
  <si>
    <t>木育こどもの家屯田園</t>
    <rPh sb="0" eb="1">
      <t>モク</t>
    </rPh>
    <rPh sb="1" eb="2">
      <t>イク</t>
    </rPh>
    <rPh sb="6" eb="7">
      <t>イエ</t>
    </rPh>
    <rPh sb="7" eb="10">
      <t>トンデンエン</t>
    </rPh>
    <phoneticPr fontId="7"/>
  </si>
  <si>
    <t>きずな新琴似保育園</t>
    <rPh sb="3" eb="6">
      <t>シンコトニ</t>
    </rPh>
    <rPh sb="6" eb="9">
      <t>ホイクエン</t>
    </rPh>
    <phoneticPr fontId="1"/>
  </si>
  <si>
    <t>アートチャイルドケア札幌あいの里保育園</t>
    <rPh sb="10" eb="12">
      <t>サッポロ</t>
    </rPh>
    <rPh sb="15" eb="16">
      <t>サト</t>
    </rPh>
    <rPh sb="16" eb="19">
      <t>ホイクエン</t>
    </rPh>
    <phoneticPr fontId="1"/>
  </si>
  <si>
    <t>木育こどもの家新川園</t>
    <rPh sb="0" eb="1">
      <t>モク</t>
    </rPh>
    <rPh sb="1" eb="2">
      <t>イク</t>
    </rPh>
    <rPh sb="6" eb="7">
      <t>イエ</t>
    </rPh>
    <rPh sb="7" eb="9">
      <t>シンカワ</t>
    </rPh>
    <rPh sb="9" eb="10">
      <t>エン</t>
    </rPh>
    <phoneticPr fontId="1"/>
  </si>
  <si>
    <t>びくとりー保育園</t>
    <rPh sb="5" eb="8">
      <t>ホイクエン</t>
    </rPh>
    <phoneticPr fontId="1"/>
  </si>
  <si>
    <t>あうら乳児保育園</t>
    <rPh sb="3" eb="5">
      <t>ニュウジ</t>
    </rPh>
    <rPh sb="5" eb="8">
      <t>ホイクエン</t>
    </rPh>
    <phoneticPr fontId="1"/>
  </si>
  <si>
    <t>おりーぶべりー保育園</t>
    <rPh sb="7" eb="10">
      <t>ホイクエン</t>
    </rPh>
    <phoneticPr fontId="1"/>
  </si>
  <si>
    <t>栄町みつばち保育園</t>
    <rPh sb="0" eb="2">
      <t>サカエマチ</t>
    </rPh>
    <rPh sb="6" eb="9">
      <t>ホイクエン</t>
    </rPh>
    <phoneticPr fontId="1"/>
  </si>
  <si>
    <t>あうら元町乳児保育園</t>
    <rPh sb="3" eb="5">
      <t>モトマチ</t>
    </rPh>
    <rPh sb="5" eb="7">
      <t>ニュウジ</t>
    </rPh>
    <rPh sb="7" eb="10">
      <t>ホイクエン</t>
    </rPh>
    <phoneticPr fontId="1"/>
  </si>
  <si>
    <t>苗穂みらいのたね</t>
    <rPh sb="0" eb="2">
      <t>ナエボ</t>
    </rPh>
    <phoneticPr fontId="1"/>
  </si>
  <si>
    <t>こくあの彩保育園</t>
    <rPh sb="4" eb="5">
      <t>アヤ</t>
    </rPh>
    <rPh sb="5" eb="8">
      <t>ホイクエン</t>
    </rPh>
    <phoneticPr fontId="1"/>
  </si>
  <si>
    <t>あんあん乳児保育園環状通東ルーム</t>
    <rPh sb="4" eb="6">
      <t>ニュウジ</t>
    </rPh>
    <rPh sb="6" eb="9">
      <t>ホイクエン</t>
    </rPh>
    <rPh sb="9" eb="11">
      <t>カンジョウ</t>
    </rPh>
    <rPh sb="11" eb="12">
      <t>ドオ</t>
    </rPh>
    <rPh sb="12" eb="13">
      <t>ヒガシ</t>
    </rPh>
    <phoneticPr fontId="1"/>
  </si>
  <si>
    <t>北７条はな保育園</t>
    <rPh sb="0" eb="1">
      <t>キタ</t>
    </rPh>
    <rPh sb="2" eb="3">
      <t>ジョウ</t>
    </rPh>
    <rPh sb="5" eb="8">
      <t>ホイクエン</t>
    </rPh>
    <phoneticPr fontId="1"/>
  </si>
  <si>
    <t>大藤子ども園ほんごう館</t>
    <rPh sb="10" eb="11">
      <t>カン</t>
    </rPh>
    <phoneticPr fontId="1"/>
  </si>
  <si>
    <t>大藤子ども園しらかば館</t>
    <rPh sb="0" eb="2">
      <t>オオフジ</t>
    </rPh>
    <rPh sb="2" eb="3">
      <t>コ</t>
    </rPh>
    <rPh sb="5" eb="6">
      <t>エン</t>
    </rPh>
    <rPh sb="10" eb="11">
      <t>カン</t>
    </rPh>
    <phoneticPr fontId="7"/>
  </si>
  <si>
    <t>にこまるえん東白石</t>
    <rPh sb="6" eb="7">
      <t>ヒガシ</t>
    </rPh>
    <rPh sb="7" eb="9">
      <t>シロイシ</t>
    </rPh>
    <phoneticPr fontId="7"/>
  </si>
  <si>
    <t>白石よつば保育園</t>
    <rPh sb="0" eb="2">
      <t>シロイシ</t>
    </rPh>
    <rPh sb="5" eb="8">
      <t>ホイクエン</t>
    </rPh>
    <phoneticPr fontId="1"/>
  </si>
  <si>
    <t>にこまるえん南郷</t>
    <rPh sb="6" eb="8">
      <t>ナンゴウ</t>
    </rPh>
    <phoneticPr fontId="7"/>
  </si>
  <si>
    <t>もりのなかま保育園菊水元町園</t>
    <rPh sb="9" eb="11">
      <t>キクスイ</t>
    </rPh>
    <rPh sb="11" eb="13">
      <t>モトマチ</t>
    </rPh>
    <rPh sb="13" eb="14">
      <t>エン</t>
    </rPh>
    <phoneticPr fontId="1"/>
  </si>
  <si>
    <t>ちゅうわ南郷保育園</t>
    <rPh sb="4" eb="6">
      <t>ナンゴウ</t>
    </rPh>
    <rPh sb="6" eb="8">
      <t>ホイク</t>
    </rPh>
    <rPh sb="8" eb="9">
      <t>エン</t>
    </rPh>
    <phoneticPr fontId="1"/>
  </si>
  <si>
    <t>木育こどもの家白石園</t>
    <rPh sb="0" eb="1">
      <t>モク</t>
    </rPh>
    <rPh sb="1" eb="2">
      <t>イク</t>
    </rPh>
    <rPh sb="6" eb="7">
      <t>イエ</t>
    </rPh>
    <rPh sb="7" eb="9">
      <t>シロイシ</t>
    </rPh>
    <rPh sb="9" eb="10">
      <t>エン</t>
    </rPh>
    <phoneticPr fontId="1"/>
  </si>
  <si>
    <t>サクラ保育園厚別西</t>
    <rPh sb="3" eb="6">
      <t>ホイクエン</t>
    </rPh>
    <rPh sb="6" eb="8">
      <t>アツベツ</t>
    </rPh>
    <rPh sb="8" eb="9">
      <t>ニシ</t>
    </rPh>
    <phoneticPr fontId="1"/>
  </si>
  <si>
    <t>厚別西クレヨン保育園</t>
    <rPh sb="2" eb="3">
      <t>ニシ</t>
    </rPh>
    <phoneticPr fontId="1"/>
  </si>
  <si>
    <t>札幌じけい保育園</t>
    <rPh sb="0" eb="2">
      <t>サッポロ</t>
    </rPh>
    <rPh sb="5" eb="8">
      <t>ホイクエン</t>
    </rPh>
    <phoneticPr fontId="1"/>
  </si>
  <si>
    <t>美園よつば保育園</t>
    <rPh sb="0" eb="2">
      <t>ミソノ</t>
    </rPh>
    <rPh sb="5" eb="8">
      <t>ホイクエン</t>
    </rPh>
    <phoneticPr fontId="7"/>
  </si>
  <si>
    <t>平岸オレンジ保育園</t>
    <rPh sb="0" eb="2">
      <t>ヒラギシ</t>
    </rPh>
    <rPh sb="6" eb="9">
      <t>ホイクエン</t>
    </rPh>
    <phoneticPr fontId="7"/>
  </si>
  <si>
    <t>えとわーる保育園</t>
    <rPh sb="5" eb="8">
      <t>ホイクエン</t>
    </rPh>
    <phoneticPr fontId="3"/>
  </si>
  <si>
    <t>レーベン美園保育園</t>
    <rPh sb="4" eb="6">
      <t>ミソノ</t>
    </rPh>
    <rPh sb="6" eb="9">
      <t>ホイクエン</t>
    </rPh>
    <phoneticPr fontId="1"/>
  </si>
  <si>
    <t>あんあん保育園福住ルーム</t>
    <rPh sb="7" eb="9">
      <t>フクズミ</t>
    </rPh>
    <phoneticPr fontId="1"/>
  </si>
  <si>
    <t>はるにれ保育園</t>
    <rPh sb="4" eb="7">
      <t>ホイクエン</t>
    </rPh>
    <phoneticPr fontId="1"/>
  </si>
  <si>
    <t>さくらいろ保育園</t>
    <rPh sb="5" eb="8">
      <t>ホイクエン</t>
    </rPh>
    <phoneticPr fontId="1"/>
  </si>
  <si>
    <t>豊園よつば保育園</t>
    <rPh sb="0" eb="1">
      <t>トヨ</t>
    </rPh>
    <rPh sb="1" eb="2">
      <t>ソノ</t>
    </rPh>
    <rPh sb="5" eb="8">
      <t>ホイクエン</t>
    </rPh>
    <phoneticPr fontId="1"/>
  </si>
  <si>
    <t>西岡くりの木保育園</t>
    <rPh sb="0" eb="2">
      <t>ニシオカ</t>
    </rPh>
    <rPh sb="5" eb="6">
      <t>キ</t>
    </rPh>
    <rPh sb="6" eb="9">
      <t>ホイクエン</t>
    </rPh>
    <phoneticPr fontId="1"/>
  </si>
  <si>
    <t>ひまわりｓｕｎ保育園</t>
    <rPh sb="7" eb="10">
      <t>ホイクエン</t>
    </rPh>
    <phoneticPr fontId="1"/>
  </si>
  <si>
    <t>よつば保育園</t>
    <rPh sb="3" eb="6">
      <t>ホイクエン</t>
    </rPh>
    <phoneticPr fontId="1"/>
  </si>
  <si>
    <t>くるみ乳児保育園</t>
    <rPh sb="3" eb="5">
      <t>ニュウジ</t>
    </rPh>
    <rPh sb="5" eb="8">
      <t>ホイクエン</t>
    </rPh>
    <phoneticPr fontId="1"/>
  </si>
  <si>
    <t>まんまる保育園</t>
    <rPh sb="4" eb="7">
      <t>ホイクエン</t>
    </rPh>
    <phoneticPr fontId="1"/>
  </si>
  <si>
    <t>小規模保育園mirea</t>
    <rPh sb="0" eb="3">
      <t>ショウキボ</t>
    </rPh>
    <rPh sb="3" eb="5">
      <t>ホイク</t>
    </rPh>
    <rPh sb="5" eb="6">
      <t>エン</t>
    </rPh>
    <phoneticPr fontId="1"/>
  </si>
  <si>
    <t>ひろのぶ乳児保育園</t>
    <rPh sb="4" eb="6">
      <t>ニュウジ</t>
    </rPh>
    <rPh sb="6" eb="9">
      <t>ホイクエン</t>
    </rPh>
    <phoneticPr fontId="1"/>
  </si>
  <si>
    <t>ふじのバンビーニ保育園</t>
    <rPh sb="8" eb="11">
      <t>ホイクエン</t>
    </rPh>
    <phoneticPr fontId="1"/>
  </si>
  <si>
    <t>りとるkid'sクラブ自衛隊前ルーム</t>
    <rPh sb="11" eb="14">
      <t>ジエイタイ</t>
    </rPh>
    <rPh sb="14" eb="15">
      <t>マエ</t>
    </rPh>
    <phoneticPr fontId="1"/>
  </si>
  <si>
    <t>ふれ愛澄川南保育園</t>
    <rPh sb="2" eb="3">
      <t>アイ</t>
    </rPh>
    <rPh sb="3" eb="5">
      <t>スミカワ</t>
    </rPh>
    <rPh sb="5" eb="6">
      <t>ミナミ</t>
    </rPh>
    <rPh sb="6" eb="9">
      <t>ホイクエン</t>
    </rPh>
    <phoneticPr fontId="1"/>
  </si>
  <si>
    <t>木育こどもの家藤野園</t>
    <rPh sb="0" eb="1">
      <t>モク</t>
    </rPh>
    <rPh sb="1" eb="2">
      <t>イク</t>
    </rPh>
    <rPh sb="6" eb="7">
      <t>イエ</t>
    </rPh>
    <rPh sb="7" eb="9">
      <t>フジノ</t>
    </rPh>
    <rPh sb="9" eb="10">
      <t>エン</t>
    </rPh>
    <phoneticPr fontId="1"/>
  </si>
  <si>
    <t>澄川いちご保育園</t>
    <rPh sb="5" eb="8">
      <t>ホイクエン</t>
    </rPh>
    <phoneticPr fontId="1"/>
  </si>
  <si>
    <t>澄川まんまる保育園</t>
    <rPh sb="0" eb="2">
      <t>スミカワ</t>
    </rPh>
    <rPh sb="6" eb="9">
      <t>ホイクエン</t>
    </rPh>
    <phoneticPr fontId="8"/>
  </si>
  <si>
    <t>ちゅうわ南保育園</t>
    <rPh sb="4" eb="5">
      <t>ミナミ</t>
    </rPh>
    <rPh sb="5" eb="8">
      <t>ホイクエン</t>
    </rPh>
    <phoneticPr fontId="8"/>
  </si>
  <si>
    <t>西町にじのいろ保育園</t>
    <rPh sb="0" eb="1">
      <t>ニシ</t>
    </rPh>
    <rPh sb="1" eb="2">
      <t>マチ</t>
    </rPh>
    <phoneticPr fontId="1"/>
  </si>
  <si>
    <t>宮の沢みらいのたね</t>
    <rPh sb="0" eb="1">
      <t>ミヤ</t>
    </rPh>
    <rPh sb="2" eb="3">
      <t>サワ</t>
    </rPh>
    <phoneticPr fontId="4"/>
  </si>
  <si>
    <t>発寒にじのいろ保育園</t>
    <rPh sb="0" eb="2">
      <t>ハッサム</t>
    </rPh>
    <rPh sb="7" eb="10">
      <t>ホイクエン</t>
    </rPh>
    <phoneticPr fontId="4"/>
  </si>
  <si>
    <t>Ｓ．Ｔ．ナーサリーＳＣＨＯＯＬ八軒</t>
    <rPh sb="15" eb="17">
      <t>ハチケン</t>
    </rPh>
    <phoneticPr fontId="1"/>
  </si>
  <si>
    <t>すまいる保育園</t>
    <rPh sb="4" eb="7">
      <t>ホイクエン</t>
    </rPh>
    <phoneticPr fontId="1"/>
  </si>
  <si>
    <t>キラキラ乳児保育園</t>
    <rPh sb="4" eb="6">
      <t>ニュウジ</t>
    </rPh>
    <rPh sb="6" eb="9">
      <t>ホイクエン</t>
    </rPh>
    <phoneticPr fontId="1"/>
  </si>
  <si>
    <t>さら～れ保育園前田園</t>
    <rPh sb="4" eb="7">
      <t>ホイクエン</t>
    </rPh>
    <rPh sb="7" eb="9">
      <t>マエダ</t>
    </rPh>
    <rPh sb="9" eb="10">
      <t>エン</t>
    </rPh>
    <phoneticPr fontId="1"/>
  </si>
  <si>
    <t>Ｓ．Ｔ．ナーサリーＳＣＨＯＯＬ手稲前田</t>
    <rPh sb="15" eb="17">
      <t>テイネ</t>
    </rPh>
    <rPh sb="17" eb="19">
      <t>マエダ</t>
    </rPh>
    <phoneticPr fontId="1"/>
  </si>
  <si>
    <t>05家庭的</t>
    <phoneticPr fontId="1"/>
  </si>
  <si>
    <t>家</t>
    <phoneticPr fontId="1"/>
  </si>
  <si>
    <t>06事業所内</t>
    <phoneticPr fontId="1"/>
  </si>
  <si>
    <t>ＨｅａｒｔＫｉｄｓ保育園ハートセンター</t>
    <rPh sb="9" eb="12">
      <t>ホイクエン</t>
    </rPh>
    <phoneticPr fontId="1"/>
  </si>
  <si>
    <t>こころキッズワタキュー中の島ルーム</t>
    <rPh sb="11" eb="12">
      <t>ナカ</t>
    </rPh>
    <rPh sb="13" eb="14">
      <t>シマ</t>
    </rPh>
    <phoneticPr fontId="1"/>
  </si>
  <si>
    <t>札幌ドリーム保育園</t>
    <rPh sb="0" eb="2">
      <t>サッポロ</t>
    </rPh>
    <rPh sb="6" eb="9">
      <t>ホイクエン</t>
    </rPh>
    <phoneticPr fontId="1"/>
  </si>
  <si>
    <t>真駒内駐屯地庁内託児所</t>
    <rPh sb="0" eb="3">
      <t>マコマナイ</t>
    </rPh>
    <rPh sb="3" eb="6">
      <t>チュウトンチ</t>
    </rPh>
    <rPh sb="6" eb="8">
      <t>チョウナイ</t>
    </rPh>
    <rPh sb="8" eb="11">
      <t>タクジショ</t>
    </rPh>
    <phoneticPr fontId="1"/>
  </si>
  <si>
    <t>発寒コグマ保育園</t>
    <rPh sb="0" eb="2">
      <t>ハッサム</t>
    </rPh>
    <rPh sb="5" eb="8">
      <t>ホイクエン</t>
    </rPh>
    <phoneticPr fontId="1"/>
  </si>
  <si>
    <t>レーベンそらまめ琴似保育園</t>
    <rPh sb="8" eb="13">
      <t>コトニホイクエン</t>
    </rPh>
    <phoneticPr fontId="1"/>
  </si>
  <si>
    <t>064-0821</t>
  </si>
  <si>
    <t>006-0814</t>
  </si>
  <si>
    <t>006-0013</t>
  </si>
  <si>
    <t>002-8026</t>
  </si>
  <si>
    <t>063-0039</t>
  </si>
  <si>
    <t>札幌市中央区北１条西２３丁目１ー３３</t>
  </si>
  <si>
    <t>札幌市北区屯田１条１丁目１ー１０</t>
  </si>
  <si>
    <t>札幌市西区福井４丁目５－１</t>
  </si>
  <si>
    <t>札幌市西区西野８条５丁目１８ー１</t>
  </si>
  <si>
    <t>札幌市手稲区前田６条１１丁目１ー２５</t>
  </si>
  <si>
    <t>札幌市手稲区前田４条１３丁目１４ー１６</t>
  </si>
  <si>
    <t>札幌市手稲区富丘３条５丁目５－３</t>
  </si>
  <si>
    <t>札幌市豊平区月寒西１条３丁目１－１６</t>
  </si>
  <si>
    <t>札幌市北区篠路６条４丁目２ー３６</t>
  </si>
  <si>
    <t>札幌市西区西野９条５丁目８－１７</t>
  </si>
  <si>
    <t>札幌市西区宮の沢１条１丁目７ー１０ワイビル宮の沢３Ｆ</t>
  </si>
  <si>
    <t>札幌市西区西野８条３丁目３－６４アーバンライフ水口１Ｆ</t>
  </si>
  <si>
    <t>札幌市豊平区中の島２条７丁目１－１５フロンティア薬局中の島二条店２階</t>
  </si>
  <si>
    <t>07私学助成</t>
    <rPh sb="2" eb="4">
      <t>シガク</t>
    </rPh>
    <rPh sb="4" eb="6">
      <t>ジョセイ</t>
    </rPh>
    <phoneticPr fontId="1"/>
  </si>
  <si>
    <t>私</t>
    <rPh sb="0" eb="1">
      <t>ワタクシ</t>
    </rPh>
    <phoneticPr fontId="1"/>
  </si>
  <si>
    <t>新川幼稚園</t>
  </si>
  <si>
    <t>北栄幼稚園</t>
  </si>
  <si>
    <t>札幌あかしや幼稚園</t>
  </si>
  <si>
    <t>札幌くりのみ幼稚園</t>
  </si>
  <si>
    <t>里塚幼稚園</t>
  </si>
  <si>
    <t>澄川幼稚園</t>
  </si>
  <si>
    <t>インターナショナル山の手幼稚園</t>
  </si>
  <si>
    <t>平和幼稚園</t>
  </si>
  <si>
    <t>西野桜幼稚園</t>
  </si>
  <si>
    <t>西野第２桜幼稚園</t>
  </si>
  <si>
    <t>宮ノ丘幼稚園</t>
  </si>
  <si>
    <t>さわらび幼稚園</t>
  </si>
  <si>
    <t>篠路光真幼稚園</t>
    <phoneticPr fontId="1"/>
  </si>
  <si>
    <t>002-8052</t>
  </si>
  <si>
    <t>001-0922</t>
  </si>
  <si>
    <t>065-0031</t>
  </si>
  <si>
    <t>063-0059</t>
  </si>
  <si>
    <t>すこやか保育園</t>
    <rPh sb="4" eb="7">
      <t>ホイクエン</t>
    </rPh>
    <phoneticPr fontId="1"/>
  </si>
  <si>
    <t>札幌市北区篠路町上篠路２５２番地</t>
  </si>
  <si>
    <t>札幌市北区新川２条４丁目８－４３</t>
  </si>
  <si>
    <t>札幌市東区北３１条東９丁目１－６</t>
  </si>
  <si>
    <t>札幌市東区北４４条東１２丁目２－１</t>
  </si>
  <si>
    <t>札幌市豊平区月寒西５条８丁目１－２０</t>
  </si>
  <si>
    <t>札幌市清田区里塚２条６丁目１－８</t>
  </si>
  <si>
    <t>札幌市南区澄川３条３丁目３－１１</t>
  </si>
  <si>
    <t>札幌市西区山の手２条３丁目１番１５号</t>
  </si>
  <si>
    <t>札幌市西区平和３条８丁目１－１</t>
  </si>
  <si>
    <t>札幌市西区西野４条６丁目１１番１５号</t>
  </si>
  <si>
    <t>札幌市西区西町北１８丁目４番１５号</t>
  </si>
  <si>
    <t>札幌市西区宮の沢４９０番地１１</t>
  </si>
  <si>
    <t>札幌市手稲区曙５条２丁目７番１０号</t>
  </si>
  <si>
    <t>北区07私学助成</t>
  </si>
  <si>
    <t>東区07私学助成</t>
  </si>
  <si>
    <t>豊平区07私学助成</t>
  </si>
  <si>
    <t>清田区07私学助成</t>
  </si>
  <si>
    <t>南区07私学助成</t>
  </si>
  <si>
    <t>西区07私学助成</t>
  </si>
  <si>
    <t>手稲区07私学助成</t>
  </si>
  <si>
    <t>保</t>
    <phoneticPr fontId="1"/>
  </si>
  <si>
    <t>札幌市大通保育園</t>
  </si>
  <si>
    <t>札幌市しせいかん保育園</t>
  </si>
  <si>
    <t>札幌市二十四軒南保育園</t>
  </si>
  <si>
    <t>060-0063</t>
  </si>
  <si>
    <t>北海道札幌市中央区大通東４丁目５－１</t>
  </si>
  <si>
    <t>北海道札幌市中央区南３条西７丁目１－１</t>
  </si>
  <si>
    <t>北海道札幌市西区二十四軒１条４丁目２－６</t>
  </si>
  <si>
    <t>②対象期間シートの入力も必要となりますので、お忘れのないようお願いします</t>
    <rPh sb="1" eb="5">
      <t>タイショウキカン</t>
    </rPh>
    <rPh sb="9" eb="11">
      <t>ニュウリョク</t>
    </rPh>
    <rPh sb="12" eb="14">
      <t>ヒツヨウ</t>
    </rPh>
    <rPh sb="23" eb="24">
      <t>ワス</t>
    </rPh>
    <rPh sb="31" eb="32">
      <t>ネガ</t>
    </rPh>
    <phoneticPr fontId="1"/>
  </si>
  <si>
    <t>※同意される場合は下記の□欄に✓をお願いします</t>
    <phoneticPr fontId="1"/>
  </si>
  <si>
    <t>一時金給付事業費補助金　申請書等の作成方法【ＰＣ用】</t>
    <rPh sb="24" eb="25">
      <t>ヨウ</t>
    </rPh>
    <phoneticPr fontId="1"/>
  </si>
  <si>
    <t>（あて先）　札幌市長　　　</t>
    <rPh sb="3" eb="4">
      <t>サキ</t>
    </rPh>
    <phoneticPr fontId="21"/>
  </si>
  <si>
    <t>令和7年度 札幌市保育人材確保に向けた一時金給付事業費補助金申請書・雇用証明書</t>
    <rPh sb="26" eb="27">
      <t>ヒ</t>
    </rPh>
    <rPh sb="27" eb="30">
      <t>ホジョキン</t>
    </rPh>
    <phoneticPr fontId="1"/>
  </si>
  <si>
    <t xml:space="preserve"> 札幌市保育人材確保に向けた一時金給付事業費補助金交付要綱第６条の規定に基づき、申請いたします。 　　</t>
    <rPh sb="21" eb="22">
      <t>ヒ</t>
    </rPh>
    <rPh sb="22" eb="25">
      <t>ホジョキン</t>
    </rPh>
    <phoneticPr fontId="1"/>
  </si>
  <si>
    <r>
      <t xml:space="preserve">申請者
生年月日
</t>
    </r>
    <r>
      <rPr>
        <u/>
        <sz val="9"/>
        <color theme="1"/>
        <rFont val="BIZ UDP明朝 Medium"/>
        <family val="1"/>
        <charset val="128"/>
      </rPr>
      <t>（西暦）</t>
    </r>
    <rPh sb="4" eb="6">
      <t>セイネン</t>
    </rPh>
    <rPh sb="6" eb="8">
      <t>ガッピ</t>
    </rPh>
    <rPh sb="10" eb="12">
      <t>セイレキ</t>
    </rPh>
    <phoneticPr fontId="1"/>
  </si>
  <si>
    <t>申請者氏名</t>
    <phoneticPr fontId="1"/>
  </si>
  <si>
    <r>
      <t xml:space="preserve">申請者
採用年月日
</t>
    </r>
    <r>
      <rPr>
        <u/>
        <sz val="9"/>
        <color theme="1"/>
        <rFont val="BIZ UDP明朝 Medium"/>
        <family val="1"/>
        <charset val="128"/>
      </rPr>
      <t>（西暦）</t>
    </r>
    <rPh sb="4" eb="6">
      <t>サイヨウ</t>
    </rPh>
    <rPh sb="6" eb="9">
      <t>ネンガッピ</t>
    </rPh>
    <phoneticPr fontId="1"/>
  </si>
  <si>
    <t>正規雇用、臨時雇用、パート雇用のいずれかをご記入ください。
直接雇用でない場合は対象外となります。</t>
    <rPh sb="0" eb="4">
      <t>セイキコヨウ</t>
    </rPh>
    <rPh sb="5" eb="9">
      <t>リンジコヨウ</t>
    </rPh>
    <rPh sb="13" eb="15">
      <t>コヨウ</t>
    </rPh>
    <rPh sb="22" eb="24">
      <t>キニュウ</t>
    </rPh>
    <rPh sb="30" eb="32">
      <t>チョクセツ</t>
    </rPh>
    <rPh sb="32" eb="34">
      <t>コヨウ</t>
    </rPh>
    <rPh sb="37" eb="39">
      <t>バアイ</t>
    </rPh>
    <rPh sb="40" eb="43">
      <t>タイショウガイ</t>
    </rPh>
    <phoneticPr fontId="1"/>
  </si>
  <si>
    <r>
      <t xml:space="preserve">採用日以降、
労働時間が
一時金の
支給要件を
満たしている
期間
</t>
    </r>
    <r>
      <rPr>
        <u/>
        <sz val="9"/>
        <color theme="1"/>
        <rFont val="BIZ UDP明朝 Medium"/>
        <family val="1"/>
        <charset val="128"/>
      </rPr>
      <t>（西暦）</t>
    </r>
    <rPh sb="0" eb="2">
      <t>サイヨウ</t>
    </rPh>
    <rPh sb="2" eb="3">
      <t>ビ</t>
    </rPh>
    <rPh sb="3" eb="5">
      <t>イコウ</t>
    </rPh>
    <rPh sb="7" eb="9">
      <t>ロウドウ</t>
    </rPh>
    <rPh sb="9" eb="11">
      <t>ジカン</t>
    </rPh>
    <rPh sb="13" eb="16">
      <t>イチジキン</t>
    </rPh>
    <rPh sb="18" eb="20">
      <t>シキュウ</t>
    </rPh>
    <rPh sb="20" eb="22">
      <t>ヨウケン</t>
    </rPh>
    <rPh sb="24" eb="25">
      <t>ミ</t>
    </rPh>
    <rPh sb="31" eb="33">
      <t>キカン</t>
    </rPh>
    <phoneticPr fontId="1"/>
  </si>
  <si>
    <t>勤務施設名</t>
    <rPh sb="0" eb="2">
      <t>キンム</t>
    </rPh>
    <rPh sb="2" eb="5">
      <t>シセツメイ</t>
    </rPh>
    <phoneticPr fontId="1"/>
  </si>
  <si>
    <t>自（採用日）</t>
    <phoneticPr fontId="1"/>
  </si>
  <si>
    <t>至（2025年4月1日）</t>
    <phoneticPr fontId="1"/>
  </si>
  <si>
    <t>　施設代表者等（施設長も可）記載欄</t>
    <rPh sb="1" eb="3">
      <t>シセツ</t>
    </rPh>
    <rPh sb="3" eb="6">
      <t>ダイヒョウシャ</t>
    </rPh>
    <rPh sb="6" eb="7">
      <t>ナド</t>
    </rPh>
    <rPh sb="8" eb="11">
      <t>シセツチョウ</t>
    </rPh>
    <rPh sb="12" eb="13">
      <t>カ</t>
    </rPh>
    <rPh sb="14" eb="17">
      <t>キサイラン</t>
    </rPh>
    <phoneticPr fontId="1"/>
  </si>
  <si>
    <r>
      <t>　　上記の記載内容に間違いございません。　　　役職・氏名　</t>
    </r>
    <r>
      <rPr>
        <u/>
        <sz val="12"/>
        <color theme="1"/>
        <rFont val="BIZ UDP明朝 Medium"/>
        <family val="1"/>
        <charset val="128"/>
      </rPr>
      <t>　　　　　　　　　　　　　　　　　　</t>
    </r>
    <rPh sb="2" eb="4">
      <t>ジョウキ</t>
    </rPh>
    <rPh sb="5" eb="7">
      <t>キサイ</t>
    </rPh>
    <rPh sb="7" eb="9">
      <t>ナイヨウ</t>
    </rPh>
    <rPh sb="10" eb="12">
      <t>マチガ</t>
    </rPh>
    <rPh sb="23" eb="25">
      <t>ヤクショク</t>
    </rPh>
    <rPh sb="26" eb="28">
      <t>シメイ</t>
    </rPh>
    <phoneticPr fontId="1"/>
  </si>
  <si>
    <t>○基礎情報</t>
    <rPh sb="1" eb="3">
      <t>キソ</t>
    </rPh>
    <rPh sb="3" eb="5">
      <t>ジョウホウ</t>
    </rPh>
    <phoneticPr fontId="1"/>
  </si>
  <si>
    <t>項目８プルダウン</t>
    <rPh sb="0" eb="2">
      <t>コウモク</t>
    </rPh>
    <phoneticPr fontId="1"/>
  </si>
  <si>
    <t>正規雇用</t>
    <rPh sb="0" eb="4">
      <t>セイキコヨウ</t>
    </rPh>
    <phoneticPr fontId="1"/>
  </si>
  <si>
    <t>臨時雇用</t>
    <rPh sb="0" eb="4">
      <t>リンジコヨウ</t>
    </rPh>
    <phoneticPr fontId="1"/>
  </si>
  <si>
    <t>パート雇用</t>
    <rPh sb="3" eb="5">
      <t>コヨウ</t>
    </rPh>
    <phoneticPr fontId="1"/>
  </si>
  <si>
    <t>項目９プルダウン</t>
    <rPh sb="0" eb="2">
      <t>コウモク</t>
    </rPh>
    <phoneticPr fontId="1"/>
  </si>
  <si>
    <t>（あて先）札幌市長</t>
    <phoneticPr fontId="1"/>
  </si>
  <si>
    <t>札幌市保育人材確保に向けた一時金給付事業費補助金については、下記口座へ振り込んでいただくようお願いいたします。</t>
  </si>
  <si>
    <t>■振込先の口座情報（どちらか一方を記入し内容が確認できる書類を貼付してください）</t>
    <rPh sb="1" eb="3">
      <t>フリコミ</t>
    </rPh>
    <rPh sb="3" eb="4">
      <t>サキ</t>
    </rPh>
    <rPh sb="5" eb="7">
      <t>コウザ</t>
    </rPh>
    <rPh sb="7" eb="9">
      <t>ジョウホウ</t>
    </rPh>
    <phoneticPr fontId="76"/>
  </si>
  <si>
    <t>ゆうちょ銀行
　　　　以外</t>
    <rPh sb="4" eb="5">
      <t>ギン</t>
    </rPh>
    <rPh sb="11" eb="13">
      <t>イガイ</t>
    </rPh>
    <phoneticPr fontId="1"/>
  </si>
  <si>
    <t>支店名</t>
    <rPh sb="0" eb="2">
      <t>シテン</t>
    </rPh>
    <rPh sb="2" eb="3">
      <t>メイ</t>
    </rPh>
    <phoneticPr fontId="1"/>
  </si>
  <si>
    <t>預金　
種別</t>
    <rPh sb="0" eb="2">
      <t>ヨキン</t>
    </rPh>
    <rPh sb="4" eb="6">
      <t>シュベツ</t>
    </rPh>
    <phoneticPr fontId="1"/>
  </si>
  <si>
    <t xml:space="preserve"> ☑　普通預金</t>
    <rPh sb="3" eb="5">
      <t>フツウ</t>
    </rPh>
    <rPh sb="5" eb="7">
      <t>ヨキン</t>
    </rPh>
    <phoneticPr fontId="1"/>
  </si>
  <si>
    <t>口座
番号</t>
    <rPh sb="0" eb="2">
      <t>コウザ</t>
    </rPh>
    <rPh sb="3" eb="5">
      <t>バンゴウ</t>
    </rPh>
    <phoneticPr fontId="1"/>
  </si>
  <si>
    <t>ゆうちょ銀行</t>
    <rPh sb="4" eb="5">
      <t>ギン</t>
    </rPh>
    <phoneticPr fontId="1"/>
  </si>
  <si>
    <t xml:space="preserve">    ゆうちょ銀行</t>
    <rPh sb="8" eb="10">
      <t>ギンコウ</t>
    </rPh>
    <phoneticPr fontId="1"/>
  </si>
  <si>
    <t>記号</t>
    <rPh sb="0" eb="2">
      <t>キゴウ</t>
    </rPh>
    <phoneticPr fontId="1"/>
  </si>
  <si>
    <t>令和　７　年</t>
    <rPh sb="0" eb="2">
      <t>レイワ</t>
    </rPh>
    <rPh sb="5" eb="6">
      <t>ネン</t>
    </rPh>
    <phoneticPr fontId="1"/>
  </si>
  <si>
    <t>○口座関係情報</t>
    <rPh sb="1" eb="5">
      <t>コウザカンケイ</t>
    </rPh>
    <rPh sb="5" eb="7">
      <t>ジョウホウ</t>
    </rPh>
    <phoneticPr fontId="1"/>
  </si>
  <si>
    <r>
      <t>郵便番号</t>
    </r>
    <r>
      <rPr>
        <b/>
        <sz val="11"/>
        <color rgb="FFFF0000"/>
        <rFont val="BIZ UDP明朝 Medium"/>
        <family val="1"/>
        <charset val="128"/>
      </rPr>
      <t>(ハイフン有)</t>
    </r>
    <rPh sb="0" eb="4">
      <t>ユウビンバンゴウ</t>
    </rPh>
    <rPh sb="9" eb="10">
      <t>アリ</t>
    </rPh>
    <phoneticPr fontId="1"/>
  </si>
  <si>
    <r>
      <t>申請者電話番号</t>
    </r>
    <r>
      <rPr>
        <b/>
        <sz val="11"/>
        <color rgb="FFFF0000"/>
        <rFont val="BIZ UDP明朝 Medium"/>
        <family val="1"/>
        <charset val="128"/>
      </rPr>
      <t>（市外局番から記入・携帯電話も可）</t>
    </r>
    <rPh sb="0" eb="3">
      <t>シンセイシャ</t>
    </rPh>
    <rPh sb="3" eb="5">
      <t>デンワ</t>
    </rPh>
    <rPh sb="5" eb="7">
      <t>バンゴウ</t>
    </rPh>
    <rPh sb="8" eb="12">
      <t>シガイキョクバン</t>
    </rPh>
    <rPh sb="14" eb="16">
      <t>キニュウ</t>
    </rPh>
    <rPh sb="17" eb="19">
      <t>ケイタイ</t>
    </rPh>
    <rPh sb="19" eb="21">
      <t>デンワ</t>
    </rPh>
    <rPh sb="22" eb="23">
      <t>カ</t>
    </rPh>
    <phoneticPr fontId="17"/>
  </si>
  <si>
    <t>金融機関名</t>
    <rPh sb="0" eb="4">
      <t>キンユウキカン</t>
    </rPh>
    <rPh sb="4" eb="5">
      <t>メイ</t>
    </rPh>
    <phoneticPr fontId="1"/>
  </si>
  <si>
    <t>金融機関コード</t>
    <rPh sb="0" eb="4">
      <t>キンユウキカン</t>
    </rPh>
    <phoneticPr fontId="1"/>
  </si>
  <si>
    <t>支店名</t>
    <rPh sb="0" eb="3">
      <t>シテンメイ</t>
    </rPh>
    <phoneticPr fontId="1"/>
  </si>
  <si>
    <t>北洋銀行</t>
    <rPh sb="0" eb="4">
      <t>ホクヨウギンコウ</t>
    </rPh>
    <phoneticPr fontId="1"/>
  </si>
  <si>
    <t>勤務施設名</t>
    <rPh sb="0" eb="5">
      <t>キンムシセツメイ</t>
    </rPh>
    <phoneticPr fontId="1"/>
  </si>
  <si>
    <t>札幌市●●保育園</t>
    <rPh sb="0" eb="2">
      <t>サッポロ</t>
    </rPh>
    <rPh sb="2" eb="3">
      <t>シ</t>
    </rPh>
    <rPh sb="5" eb="8">
      <t>ホイクエン</t>
    </rPh>
    <phoneticPr fontId="1"/>
  </si>
  <si>
    <t>提出が必要な書類（チェックリスト）</t>
    <rPh sb="0" eb="2">
      <t>テイシュツ</t>
    </rPh>
    <rPh sb="3" eb="5">
      <t>ヒツヨウ</t>
    </rPh>
    <rPh sb="6" eb="8">
      <t>ショルイ</t>
    </rPh>
    <phoneticPr fontId="1"/>
  </si>
  <si>
    <t>このエクセルファイルから印刷してください</t>
    <rPh sb="12" eb="14">
      <t>インサツ</t>
    </rPh>
    <phoneticPr fontId="1"/>
  </si>
  <si>
    <t>キャッシュカード・通帳等の写し</t>
    <rPh sb="9" eb="11">
      <t>ツウチョウ</t>
    </rPh>
    <rPh sb="11" eb="12">
      <t>トウ</t>
    </rPh>
    <rPh sb="13" eb="14">
      <t>ウツ</t>
    </rPh>
    <phoneticPr fontId="1"/>
  </si>
  <si>
    <t>〒060-0007
札幌市中央区北７条西13丁目９－１
塚本ビル７号館７階
札幌市子ども・子育て支援事務センター
一時金担当　行</t>
    <rPh sb="39" eb="42">
      <t>サッポロシ</t>
    </rPh>
    <rPh sb="42" eb="43">
      <t>コ</t>
    </rPh>
    <rPh sb="46" eb="48">
      <t>コソダ</t>
    </rPh>
    <rPh sb="49" eb="51">
      <t>シエン</t>
    </rPh>
    <rPh sb="51" eb="53">
      <t>ジム</t>
    </rPh>
    <rPh sb="58" eb="61">
      <t>イチジキン</t>
    </rPh>
    <rPh sb="61" eb="63">
      <t>タントウ</t>
    </rPh>
    <rPh sb="64" eb="65">
      <t>イキ</t>
    </rPh>
    <phoneticPr fontId="1"/>
  </si>
  <si>
    <r>
      <t>【申請者勤務施設の</t>
    </r>
    <r>
      <rPr>
        <sz val="11"/>
        <rFont val="BIZ UDP明朝 Medium"/>
        <family val="1"/>
        <charset val="128"/>
      </rPr>
      <t>署名</t>
    </r>
    <r>
      <rPr>
        <sz val="11"/>
        <color theme="1"/>
        <rFont val="BIZ UDP明朝 Medium"/>
        <family val="1"/>
        <charset val="128"/>
      </rPr>
      <t>・押印欄】</t>
    </r>
    <rPh sb="1" eb="4">
      <t>シンセイシャ</t>
    </rPh>
    <rPh sb="4" eb="6">
      <t>キンム</t>
    </rPh>
    <rPh sb="6" eb="8">
      <t>シセツ</t>
    </rPh>
    <rPh sb="9" eb="11">
      <t>ショメイ</t>
    </rPh>
    <rPh sb="12" eb="14">
      <t>オウイン</t>
    </rPh>
    <rPh sb="14" eb="15">
      <t>ラン</t>
    </rPh>
    <phoneticPr fontId="1"/>
  </si>
  <si>
    <r>
      <t>振込先金融機関
（</t>
    </r>
    <r>
      <rPr>
        <b/>
        <sz val="11"/>
        <color rgb="FFFF0000"/>
        <rFont val="BIZ UDP明朝 Medium"/>
        <family val="1"/>
        <charset val="128"/>
      </rPr>
      <t>ゆうちょ銀行以外</t>
    </r>
    <r>
      <rPr>
        <sz val="11"/>
        <color theme="1"/>
        <rFont val="BIZ UDP明朝 Medium"/>
        <family val="1"/>
        <charset val="128"/>
      </rPr>
      <t>）</t>
    </r>
    <rPh sb="13" eb="15">
      <t>ギンコウ</t>
    </rPh>
    <rPh sb="15" eb="17">
      <t>イガイ</t>
    </rPh>
    <phoneticPr fontId="1"/>
  </si>
  <si>
    <r>
      <t xml:space="preserve">振込先金融機関
</t>
    </r>
    <r>
      <rPr>
        <b/>
        <sz val="11"/>
        <color rgb="FFFF0000"/>
        <rFont val="BIZ UDP明朝 Medium"/>
        <family val="1"/>
        <charset val="128"/>
      </rPr>
      <t>（ゆうちょ銀行）</t>
    </r>
    <phoneticPr fontId="1"/>
  </si>
  <si>
    <t>札幌市中央区北１条西２丁目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</si>
  <si>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保育士登録番号又は
幼稚園教諭免許番号及び
資格等登録年月日</t>
    <rPh sb="0" eb="3">
      <t>ホイクシ</t>
    </rPh>
    <rPh sb="3" eb="5">
      <t>トウロク</t>
    </rPh>
    <rPh sb="5" eb="7">
      <t>バンゴウ</t>
    </rPh>
    <rPh sb="7" eb="8">
      <t>マタ</t>
    </rPh>
    <rPh sb="10" eb="13">
      <t>ヨウチエン</t>
    </rPh>
    <rPh sb="13" eb="15">
      <t>キョウユ</t>
    </rPh>
    <rPh sb="15" eb="17">
      <t>メンキョ</t>
    </rPh>
    <rPh sb="17" eb="19">
      <t>バンゴウ</t>
    </rPh>
    <rPh sb="19" eb="20">
      <t>オヨ</t>
    </rPh>
    <rPh sb="22" eb="25">
      <t>シカクナド</t>
    </rPh>
    <rPh sb="25" eb="27">
      <t>トウロク</t>
    </rPh>
    <rPh sb="27" eb="30">
      <t>ネンガッピ</t>
    </rPh>
    <phoneticPr fontId="1"/>
  </si>
  <si>
    <r>
      <t>年</t>
    </r>
    <r>
      <rPr>
        <b/>
        <sz val="11"/>
        <color rgb="FFFF0000"/>
        <rFont val="BIZ UDP明朝 Medium"/>
        <family val="1"/>
        <charset val="128"/>
      </rPr>
      <t>（西暦）</t>
    </r>
    <rPh sb="0" eb="1">
      <t>ネン</t>
    </rPh>
    <rPh sb="2" eb="4">
      <t>セイレキ</t>
    </rPh>
    <phoneticPr fontId="1"/>
  </si>
  <si>
    <t>サツポロ　タロウ</t>
    <phoneticPr fontId="1"/>
  </si>
  <si>
    <t>「①基礎情報」のシートに、申請者氏名や口座情報などを入力します</t>
    <rPh sb="3" eb="7">
      <t>キソジョウホウ</t>
    </rPh>
    <rPh sb="14" eb="17">
      <t>シンセイシャ</t>
    </rPh>
    <rPh sb="19" eb="21">
      <t>コウザ</t>
    </rPh>
    <rPh sb="21" eb="23">
      <t>ジョウホウ</t>
    </rPh>
    <rPh sb="26" eb="28">
      <t>ニュウリョク</t>
    </rPh>
    <rPh sb="27" eb="29">
      <t>ニュウリョク</t>
    </rPh>
    <phoneticPr fontId="1"/>
  </si>
  <si>
    <t>「②対象期間」のシートに、支給要件を満たしている期間を入力します</t>
    <rPh sb="2" eb="4">
      <t>タイショウ</t>
    </rPh>
    <rPh sb="4" eb="6">
      <t>キカン</t>
    </rPh>
    <phoneticPr fontId="1"/>
  </si>
  <si>
    <t>札幌市役所支店</t>
    <rPh sb="0" eb="5">
      <t>サッポロシヤクショ</t>
    </rPh>
    <rPh sb="5" eb="7">
      <t>シテン</t>
    </rPh>
    <phoneticPr fontId="1"/>
  </si>
  <si>
    <t>060-8611</t>
    <phoneticPr fontId="1"/>
  </si>
  <si>
    <t>011-211-2111</t>
    <phoneticPr fontId="1"/>
  </si>
  <si>
    <t>123456</t>
    <phoneticPr fontId="1"/>
  </si>
  <si>
    <r>
      <rPr>
        <sz val="12"/>
        <color theme="1"/>
        <rFont val="BIZ UDゴシック"/>
        <family val="3"/>
        <charset val="128"/>
      </rPr>
      <t>■問い合わせ・送付先</t>
    </r>
    <r>
      <rPr>
        <sz val="12"/>
        <color theme="1"/>
        <rFont val="BIZ UDP明朝 Medium"/>
        <family val="1"/>
        <charset val="128"/>
      </rPr>
      <t xml:space="preserve">
　〒060-0007
　札幌市中央区北７条西13丁目９－１　塚本ビル７号館７階
　札幌市子ども・子育て支援事務センター　</t>
    </r>
    <r>
      <rPr>
        <sz val="12"/>
        <rFont val="BIZ UDP明朝 Medium"/>
        <family val="1"/>
        <charset val="128"/>
      </rPr>
      <t>一時金担当</t>
    </r>
    <r>
      <rPr>
        <sz val="12"/>
        <color theme="1"/>
        <rFont val="BIZ UDP明朝 Medium"/>
        <family val="1"/>
        <charset val="128"/>
      </rPr>
      <t xml:space="preserve">
　電話：011-211-2626（平日 ９時００分～１７時３０分）</t>
    </r>
    <rPh sb="1" eb="2">
      <t>ト</t>
    </rPh>
    <rPh sb="3" eb="4">
      <t>ア</t>
    </rPh>
    <rPh sb="7" eb="10">
      <t>ソウフサキ</t>
    </rPh>
    <rPh sb="71" eb="76">
      <t>イチジキンタントウ</t>
    </rPh>
    <phoneticPr fontId="1"/>
  </si>
  <si>
    <t>口座名義（カタカナ）</t>
    <phoneticPr fontId="1"/>
  </si>
  <si>
    <t>支店コード</t>
    <rPh sb="0" eb="2">
      <t>シテン</t>
    </rPh>
    <phoneticPr fontId="1"/>
  </si>
  <si>
    <t>口座番号</t>
  </si>
  <si>
    <r>
      <t>保育士登録番号又は
幼稚園教諭免許番号及び
資格等登録年月日</t>
    </r>
    <r>
      <rPr>
        <u/>
        <sz val="9"/>
        <color theme="1"/>
        <rFont val="BIZ UDP明朝 Medium"/>
        <family val="1"/>
        <charset val="128"/>
      </rPr>
      <t>（西暦）</t>
    </r>
    <rPh sb="0" eb="2">
      <t>ホイク</t>
    </rPh>
    <rPh sb="2" eb="3">
      <t>シ</t>
    </rPh>
    <rPh sb="3" eb="5">
      <t>トウロク</t>
    </rPh>
    <rPh sb="5" eb="7">
      <t>バンゴウ</t>
    </rPh>
    <rPh sb="7" eb="8">
      <t>マタ</t>
    </rPh>
    <rPh sb="10" eb="13">
      <t>ヨウチエン</t>
    </rPh>
    <rPh sb="13" eb="15">
      <t>キョウユ</t>
    </rPh>
    <rPh sb="15" eb="17">
      <t>メンキョ</t>
    </rPh>
    <rPh sb="17" eb="19">
      <t>バンゴウ</t>
    </rPh>
    <rPh sb="19" eb="20">
      <t>オヨ</t>
    </rPh>
    <rPh sb="22" eb="24">
      <t>シカク</t>
    </rPh>
    <rPh sb="24" eb="25">
      <t>トウ</t>
    </rPh>
    <rPh sb="25" eb="27">
      <t>トウロク</t>
    </rPh>
    <rPh sb="27" eb="30">
      <t>ネンガッピ</t>
    </rPh>
    <rPh sb="31" eb="33">
      <t>セイレキ</t>
    </rPh>
    <phoneticPr fontId="1"/>
  </si>
  <si>
    <t>札幌　未来</t>
    <rPh sb="0" eb="2">
      <t>サッポロ</t>
    </rPh>
    <rPh sb="3" eb="5">
      <t>ミライ</t>
    </rPh>
    <phoneticPr fontId="1"/>
  </si>
  <si>
    <t>サツポロ　ミライ</t>
    <phoneticPr fontId="1"/>
  </si>
  <si>
    <r>
      <t>このエクセルファイルから印刷し、</t>
    </r>
    <r>
      <rPr>
        <b/>
        <sz val="12"/>
        <color rgb="FFFF0000"/>
        <rFont val="BIZ UDP明朝 Medium"/>
        <family val="1"/>
        <charset val="128"/>
      </rPr>
      <t>代表者の署名・押印が必要です（施設長も可）</t>
    </r>
    <rPh sb="12" eb="14">
      <t>インサツ</t>
    </rPh>
    <rPh sb="16" eb="19">
      <t>ダイヒョウシャ</t>
    </rPh>
    <rPh sb="20" eb="22">
      <t>ショメイ</t>
    </rPh>
    <rPh sb="23" eb="25">
      <t>オウイン</t>
    </rPh>
    <rPh sb="26" eb="28">
      <t>ヒツヨウ</t>
    </rPh>
    <rPh sb="31" eb="33">
      <t>シセツ</t>
    </rPh>
    <rPh sb="33" eb="34">
      <t>チョウ</t>
    </rPh>
    <rPh sb="35" eb="36">
      <t>カ</t>
    </rPh>
    <phoneticPr fontId="1"/>
  </si>
  <si>
    <r>
      <t>　←</t>
    </r>
    <r>
      <rPr>
        <b/>
        <sz val="11"/>
        <rFont val="BIZ UDP明朝 Medium"/>
        <family val="1"/>
        <charset val="128"/>
      </rPr>
      <t>封筒の宛先ラベル</t>
    </r>
    <r>
      <rPr>
        <sz val="11"/>
        <rFont val="BIZ UDP明朝 Medium"/>
        <family val="1"/>
        <charset val="128"/>
      </rPr>
      <t xml:space="preserve">
　　封筒に自書いただくか、こちらを切り取って封筒に貼付することもできます。</t>
    </r>
    <rPh sb="2" eb="4">
      <t>フウトウ</t>
    </rPh>
    <rPh sb="5" eb="7">
      <t>アテサキ</t>
    </rPh>
    <rPh sb="13" eb="15">
      <t>フウトウ</t>
    </rPh>
    <rPh sb="16" eb="18">
      <t>ジショ</t>
    </rPh>
    <rPh sb="28" eb="29">
      <t>キ</t>
    </rPh>
    <rPh sb="30" eb="31">
      <t>ト</t>
    </rPh>
    <rPh sb="33" eb="35">
      <t>フウトウ</t>
    </rPh>
    <rPh sb="36" eb="38">
      <t>ハリツ</t>
    </rPh>
    <phoneticPr fontId="1"/>
  </si>
  <si>
    <r>
      <t xml:space="preserve">※注意
①銀行名　②支店名　③預金種別　④口座番号
⑤口座名義（漢字）　⑥口座名義（カナ）
</t>
    </r>
    <r>
      <rPr>
        <b/>
        <sz val="12"/>
        <color rgb="FFFF0000"/>
        <rFont val="BIZ UDP明朝 Medium"/>
        <family val="1"/>
        <charset val="128"/>
      </rPr>
      <t>口座振込に使用するので、上記全てがわかる書類を添付してください</t>
    </r>
    <rPh sb="1" eb="3">
      <t>チュウイ</t>
    </rPh>
    <rPh sb="5" eb="8">
      <t>ギンコウメイ</t>
    </rPh>
    <rPh sb="10" eb="13">
      <t>シテンメイ</t>
    </rPh>
    <rPh sb="15" eb="17">
      <t>ヨキン</t>
    </rPh>
    <rPh sb="17" eb="19">
      <t>シュベツ</t>
    </rPh>
    <rPh sb="21" eb="23">
      <t>コウザ</t>
    </rPh>
    <rPh sb="23" eb="25">
      <t>バンゴウ</t>
    </rPh>
    <rPh sb="27" eb="29">
      <t>コウザ</t>
    </rPh>
    <rPh sb="29" eb="31">
      <t>メイギ</t>
    </rPh>
    <rPh sb="32" eb="34">
      <t>カンジ</t>
    </rPh>
    <rPh sb="37" eb="39">
      <t>コウザ</t>
    </rPh>
    <rPh sb="39" eb="41">
      <t>メイギ</t>
    </rPh>
    <rPh sb="48" eb="50">
      <t>コウザ</t>
    </rPh>
    <rPh sb="50" eb="52">
      <t>フリコミ</t>
    </rPh>
    <rPh sb="53" eb="55">
      <t>シヨウ</t>
    </rPh>
    <rPh sb="60" eb="62">
      <t>ジョウキ</t>
    </rPh>
    <rPh sb="62" eb="63">
      <t>スベ</t>
    </rPh>
    <rPh sb="68" eb="70">
      <t>ショルイ</t>
    </rPh>
    <rPh sb="71" eb="73">
      <t>テンプ</t>
    </rPh>
    <phoneticPr fontId="1"/>
  </si>
  <si>
    <r>
      <t xml:space="preserve">
○採用日から</t>
    </r>
    <r>
      <rPr>
        <b/>
        <sz val="16"/>
        <color rgb="FFFF0000"/>
        <rFont val="BIZ UDP明朝 Medium"/>
        <family val="1"/>
        <charset val="128"/>
      </rPr>
      <t>2025年（R7）4月１日</t>
    </r>
    <r>
      <rPr>
        <b/>
        <sz val="14"/>
        <rFont val="BIZ UDP明朝 Medium"/>
        <family val="1"/>
        <charset val="128"/>
      </rPr>
      <t>に至るまでの、</t>
    </r>
    <r>
      <rPr>
        <b/>
        <sz val="16"/>
        <color rgb="FFFF0000"/>
        <rFont val="BIZ UDP明朝 Medium"/>
        <family val="1"/>
        <charset val="128"/>
      </rPr>
      <t>『一時金の支給要件を満たしていた期間』</t>
    </r>
    <r>
      <rPr>
        <b/>
        <sz val="14"/>
        <rFont val="BIZ UDP明朝 Medium"/>
        <family val="1"/>
        <charset val="128"/>
      </rPr>
      <t>をご入力ください。
○採用後から</t>
    </r>
    <r>
      <rPr>
        <b/>
        <sz val="16"/>
        <color rgb="FFFF0000"/>
        <rFont val="BIZ UDP明朝 Medium"/>
        <family val="1"/>
        <charset val="128"/>
      </rPr>
      <t>2025年（R7）4月1日</t>
    </r>
    <r>
      <rPr>
        <b/>
        <sz val="14"/>
        <rFont val="BIZ UDP明朝 Medium"/>
        <family val="1"/>
        <charset val="128"/>
      </rPr>
      <t>に至るまでの間で、雇用契約の変更などにより、支給要件を満たしていない期間がある場合は、</t>
    </r>
    <r>
      <rPr>
        <b/>
        <u/>
        <sz val="16"/>
        <color rgb="FFFF0000"/>
        <rFont val="BIZ UDP明朝 Medium"/>
        <family val="1"/>
        <charset val="128"/>
      </rPr>
      <t xml:space="preserve"> 『支給要件を満たしている期間のみ』</t>
    </r>
    <r>
      <rPr>
        <b/>
        <sz val="14"/>
        <rFont val="BIZ UDP明朝 Medium"/>
        <family val="1"/>
        <charset val="128"/>
      </rPr>
      <t>を、ご入力ください
○申請日時点で退職していると、一時金の支給対象外です
■一時金の支給要件を満たす期間とは？
　・労働時間が１日につき６時間以上、かつ、１か月につき20日以上で勤務されている期間
  　※労働時間とは、勤務時間に休憩時間も加えた時間です
　　　（労働時間＝勤務時間＋休憩時間）
　・同一施設での通算勤続期間です
　　（同一法人での異動の場合は通算は可。別法人への転職の場合は、通算は不可）
　・育児休業や同一法人内での異動は、別冊「申請の案内」のＦＡＱをご覧ください
※ご不明な場合は、下記までお問合せください
札幌市子ども子育て事務センター
　電話：011-211-2626（平日 ９時００分～１７時３０分）</t>
    </r>
    <rPh sb="48" eb="50">
      <t>ニュウリョク</t>
    </rPh>
    <rPh sb="142" eb="144">
      <t>ニュウリョク</t>
    </rPh>
    <rPh sb="350" eb="352">
      <t>キュウギョウ</t>
    </rPh>
    <phoneticPr fontId="1"/>
  </si>
  <si>
    <t>「③申請書・雇用証明書」と「④口座振替申出書」を印刷し、内容に誤りがないことを確認し、代表者に証明してもらいます（代表者の署名・押印が必要です（施設長も可））</t>
    <rPh sb="2" eb="5">
      <t>シンセイショ</t>
    </rPh>
    <rPh sb="6" eb="11">
      <t>コヨウショウメイショ</t>
    </rPh>
    <rPh sb="15" eb="19">
      <t>コウザフリカエ</t>
    </rPh>
    <rPh sb="19" eb="22">
      <t>モウシデショ</t>
    </rPh>
    <rPh sb="24" eb="26">
      <t>インサツ</t>
    </rPh>
    <rPh sb="39" eb="41">
      <t>カクニン</t>
    </rPh>
    <rPh sb="64" eb="66">
      <t>オウイン</t>
    </rPh>
    <phoneticPr fontId="1"/>
  </si>
  <si>
    <r>
      <t xml:space="preserve">
</t>
    </r>
    <r>
      <rPr>
        <sz val="12"/>
        <rFont val="BIZ UDゴシック"/>
        <family val="3"/>
        <charset val="128"/>
      </rPr>
      <t>■注意事項</t>
    </r>
    <r>
      <rPr>
        <sz val="12"/>
        <rFont val="BIZ UDP明朝 Medium"/>
        <family val="1"/>
        <charset val="128"/>
      </rPr>
      <t xml:space="preserve">
　・申請者氏名と口座名義が異なる場合は、口座振込ができません
　・一時金は12月支給予定となっており、申請後に口座名義に変更がある場合
　　（結婚等によって姓が変更となる場合）は、早急に下記に電話でご連絡の上、
　　再度、申請書と口座振替申出書を提出してください</t>
    </r>
    <rPh sb="2" eb="6">
      <t>チュウイジコウ</t>
    </rPh>
    <rPh sb="17" eb="19">
      <t>メイギ</t>
    </rPh>
    <rPh sb="27" eb="30">
      <t>コウザフ</t>
    </rPh>
    <rPh sb="30" eb="31">
      <t>コ</t>
    </rPh>
    <rPh sb="115" eb="117">
      <t>サイド</t>
    </rPh>
    <phoneticPr fontId="1"/>
  </si>
  <si>
    <t>修正が必要な場合は、確認を行い補記しても構いません</t>
    <phoneticPr fontId="1"/>
  </si>
  <si>
    <t>項目10プル</t>
    <rPh sb="0" eb="2">
      <t>コウモク</t>
    </rPh>
    <phoneticPr fontId="1"/>
  </si>
  <si>
    <t>✓</t>
  </si>
  <si>
    <t>✓</t>
    <phoneticPr fontId="1"/>
  </si>
  <si>
    <t>同意の場合は✓を選択</t>
    <rPh sb="0" eb="2">
      <t>ドウイ</t>
    </rPh>
    <rPh sb="3" eb="5">
      <t>バアイ</t>
    </rPh>
    <rPh sb="8" eb="10">
      <t>センタク</t>
    </rPh>
    <phoneticPr fontId="1"/>
  </si>
  <si>
    <t>修正事項の補記について</t>
    <rPh sb="0" eb="4">
      <t>シュウセイジコウ</t>
    </rPh>
    <rPh sb="5" eb="7">
      <t>ホキ</t>
    </rPh>
    <phoneticPr fontId="1"/>
  </si>
  <si>
    <t>様式２</t>
    <rPh sb="0" eb="2">
      <t>ヨウシキ</t>
    </rPh>
    <phoneticPr fontId="1"/>
  </si>
  <si>
    <t>口座振替申出書　</t>
    <rPh sb="0" eb="4">
      <t>コウザフリカエ</t>
    </rPh>
    <phoneticPr fontId="1"/>
  </si>
  <si>
    <t>自（採用日等）</t>
    <rPh sb="0" eb="1">
      <t>ジ</t>
    </rPh>
    <rPh sb="2" eb="5">
      <t>サイヨウビ</t>
    </rPh>
    <rPh sb="5" eb="6">
      <t>トウ</t>
    </rPh>
    <phoneticPr fontId="29"/>
  </si>
  <si>
    <t>至（2025年4月1日）</t>
    <rPh sb="0" eb="1">
      <t>イタ</t>
    </rPh>
    <rPh sb="6" eb="7">
      <t>ネン</t>
    </rPh>
    <rPh sb="8" eb="9">
      <t>ガツ</t>
    </rPh>
    <rPh sb="10" eb="11">
      <t>ニチ</t>
    </rPh>
    <phoneticPr fontId="1"/>
  </si>
  <si>
    <r>
      <t xml:space="preserve">チェックリストを確認の上、提出書類を用意し、同封の上送付します
（「通帳等の写し」「保育士証または教諭免許証の写し」が必要です）
</t>
    </r>
    <r>
      <rPr>
        <b/>
        <u/>
        <sz val="12"/>
        <color theme="1"/>
        <rFont val="BIZ UDゴシック"/>
        <family val="3"/>
        <charset val="128"/>
      </rPr>
      <t>提出期日：令和７年９月１６日（火）　</t>
    </r>
    <r>
      <rPr>
        <sz val="12"/>
        <color theme="1"/>
        <rFont val="BIZ UDP明朝 Medium"/>
        <family val="1"/>
        <charset val="128"/>
      </rPr>
      <t xml:space="preserve">
※必着（原則、提出期日後は、申請できません）</t>
    </r>
    <rPh sb="8" eb="10">
      <t>カクニン</t>
    </rPh>
    <rPh sb="11" eb="12">
      <t>ウエ</t>
    </rPh>
    <rPh sb="13" eb="15">
      <t>テイシュツ</t>
    </rPh>
    <rPh sb="15" eb="17">
      <t>ショルイ</t>
    </rPh>
    <rPh sb="18" eb="20">
      <t>ヨウイ</t>
    </rPh>
    <rPh sb="22" eb="24">
      <t>ドウフウ</t>
    </rPh>
    <rPh sb="25" eb="26">
      <t>ウエ</t>
    </rPh>
    <rPh sb="26" eb="28">
      <t>ソウフ</t>
    </rPh>
    <rPh sb="71" eb="73">
      <t>レイワ</t>
    </rPh>
    <rPh sb="74" eb="75">
      <t>ネン</t>
    </rPh>
    <rPh sb="81" eb="82">
      <t>カ</t>
    </rPh>
    <rPh sb="89" eb="91">
      <t>ゲンソク</t>
    </rPh>
    <phoneticPr fontId="1"/>
  </si>
  <si>
    <r>
      <rPr>
        <b/>
        <sz val="14"/>
        <rFont val="BIZ UDP明朝 Medium"/>
        <family val="1"/>
        <charset val="128"/>
      </rPr>
      <t>郵送先・提出期限
〒060-0007
札幌市中央区北７条西13丁目９－１　塚本ビル７号館７階
札幌市子ども・子育て支援事務センター　一時金担当</t>
    </r>
    <r>
      <rPr>
        <b/>
        <u/>
        <sz val="14"/>
        <rFont val="BIZ UDP明朝 Medium"/>
        <family val="1"/>
        <charset val="128"/>
      </rPr>
      <t xml:space="preserve">
提出期日：令和７年９月１６日（火）　
※必着（原則、提出期日後は、申請できません）</t>
    </r>
    <rPh sb="0" eb="2">
      <t>ユウソウ</t>
    </rPh>
    <rPh sb="2" eb="3">
      <t>サキ</t>
    </rPh>
    <rPh sb="4" eb="6">
      <t>テイシュツ</t>
    </rPh>
    <rPh sb="6" eb="8">
      <t>キゲン</t>
    </rPh>
    <rPh sb="66" eb="69">
      <t>イチジキン</t>
    </rPh>
    <rPh sb="69" eb="71">
      <t>タントウ</t>
    </rPh>
    <rPh sb="72" eb="74">
      <t>テイシュツ</t>
    </rPh>
    <rPh sb="74" eb="76">
      <t>キジツ</t>
    </rPh>
    <rPh sb="77" eb="79">
      <t>レイワ</t>
    </rPh>
    <rPh sb="80" eb="81">
      <t>ネン</t>
    </rPh>
    <rPh sb="82" eb="83">
      <t>ガツ</t>
    </rPh>
    <rPh sb="85" eb="86">
      <t>ニチ</t>
    </rPh>
    <rPh sb="87" eb="88">
      <t>カ</t>
    </rPh>
    <rPh sb="95" eb="97">
      <t>ゲンソク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</si>
</sst>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e\.m\.d;@"/>
    <numFmt numFmtId="177" formatCode="ggge&quot;年&quot;m&quot;月&quot;d&quot;日&quot;;;&quot;&quot;\ "/>
    <numFmt numFmtId="178" formatCode="0;\-0;;@"/>
    <numFmt numFmtId="179" formatCode="&quot;ver.&quot;0.0"/>
    <numFmt numFmtId="180" formatCode="[$-F800]dddd\,\ mmmm\ dd\,\ yyyy"/>
    <numFmt numFmtId="181" formatCode="yyyy&quot;年&quot;m&quot;月&quot;d&quot;日&quot;;@"/>
    <numFmt numFmtId="182" formatCode="0_);[Red]\(0\)"/>
    <numFmt numFmtId="183" formatCode="0000"/>
    <numFmt numFmtId="184" formatCode="#"/>
    <numFmt numFmtId="185" formatCode="yyyy&quot;年&quot;m&quot;月&quot;d&quot;日&quot;;;;"/>
    <numFmt numFmtId="186" formatCode="00000"/>
    <numFmt numFmtId="187" formatCode="0000000"/>
    <numFmt numFmtId="188" formatCode="000"/>
  </numFmts>
  <fonts count="9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4"/>
      <color theme="1"/>
      <name val="HG行書体"/>
      <family val="4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明朝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0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b/>
      <u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BIZ UDP明朝 Medium"/>
      <family val="3"/>
      <charset val="128"/>
    </font>
    <font>
      <sz val="14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u/>
      <sz val="9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9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2"/>
      <color theme="1"/>
      <name val="BIZ UDゴシック"/>
      <family val="3"/>
      <charset val="128"/>
    </font>
    <font>
      <sz val="12"/>
      <name val="BIZ UDP明朝 Medium"/>
      <family val="1"/>
      <charset val="128"/>
    </font>
    <font>
      <sz val="10"/>
      <color theme="1"/>
      <name val="BIZ UDゴシック"/>
      <family val="3"/>
      <charset val="128"/>
    </font>
    <font>
      <u/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BIZ UDP明朝 Medium"/>
      <family val="1"/>
      <charset val="128"/>
    </font>
    <font>
      <b/>
      <sz val="22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sz val="16"/>
      <color rgb="FFFF0000"/>
      <name val="BIZ UDP明朝 Medium"/>
      <family val="1"/>
      <charset val="128"/>
    </font>
    <font>
      <b/>
      <u/>
      <sz val="16"/>
      <color rgb="FFFF0000"/>
      <name val="BIZ UDP明朝 Medium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4"/>
      <color theme="0"/>
      <name val="BIZ UDP明朝 Medium"/>
      <family val="1"/>
      <charset val="128"/>
    </font>
    <font>
      <b/>
      <u/>
      <sz val="14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sz val="11"/>
      <color theme="1"/>
      <name val="Segoe UI Symbol"/>
      <family val="1"/>
    </font>
    <font>
      <b/>
      <sz val="20"/>
      <color theme="1"/>
      <name val="BIZ UD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1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34" fillId="0" borderId="0"/>
    <xf numFmtId="0" fontId="35" fillId="0" borderId="0"/>
    <xf numFmtId="0" fontId="36" fillId="0" borderId="0"/>
    <xf numFmtId="0" fontId="71" fillId="0" borderId="0"/>
  </cellStyleXfs>
  <cellXfs count="7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3" fillId="0" borderId="56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4" fillId="0" borderId="42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" fillId="0" borderId="24" xfId="0" applyFont="1" applyBorder="1" applyAlignment="1">
      <alignment vertical="center" wrapText="1"/>
    </xf>
    <xf numFmtId="0" fontId="0" fillId="0" borderId="0" xfId="0" applyAlignment="1"/>
    <xf numFmtId="0" fontId="24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27" fillId="0" borderId="0" xfId="0" applyFont="1">
      <alignment vertical="center"/>
    </xf>
    <xf numFmtId="177" fontId="11" fillId="0" borderId="38" xfId="0" applyNumberFormat="1" applyFont="1" applyBorder="1" applyAlignment="1">
      <alignment horizontal="center" vertical="center"/>
    </xf>
    <xf numFmtId="177" fontId="11" fillId="0" borderId="43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7" fontId="11" fillId="2" borderId="8" xfId="0" applyNumberFormat="1" applyFont="1" applyFill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78" fontId="3" fillId="0" borderId="56" xfId="0" applyNumberFormat="1" applyFont="1" applyBorder="1" applyAlignment="1">
      <alignment horizontal="center" vertical="center"/>
    </xf>
    <xf numFmtId="178" fontId="4" fillId="0" borderId="56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0" fontId="37" fillId="7" borderId="6" xfId="5" applyFont="1" applyFill="1" applyBorder="1" applyAlignment="1">
      <alignment horizontal="center" vertical="center"/>
    </xf>
    <xf numFmtId="0" fontId="38" fillId="7" borderId="2" xfId="5" applyFont="1" applyFill="1" applyBorder="1" applyAlignment="1">
      <alignment horizontal="center" vertical="center"/>
    </xf>
    <xf numFmtId="0" fontId="38" fillId="7" borderId="7" xfId="5" applyFont="1" applyFill="1" applyBorder="1" applyAlignment="1">
      <alignment horizontal="center" vertical="center"/>
    </xf>
    <xf numFmtId="0" fontId="38" fillId="7" borderId="8" xfId="5" applyFont="1" applyFill="1" applyBorder="1" applyAlignment="1">
      <alignment horizontal="center" vertical="center"/>
    </xf>
    <xf numFmtId="0" fontId="38" fillId="7" borderId="9" xfId="5" applyFont="1" applyFill="1" applyBorder="1" applyAlignment="1">
      <alignment horizontal="center" vertical="center"/>
    </xf>
    <xf numFmtId="0" fontId="37" fillId="7" borderId="10" xfId="5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/>
    </xf>
    <xf numFmtId="0" fontId="37" fillId="7" borderId="11" xfId="5" applyFont="1" applyFill="1" applyBorder="1" applyAlignment="1">
      <alignment horizontal="center" vertical="center"/>
    </xf>
    <xf numFmtId="0" fontId="37" fillId="7" borderId="0" xfId="5" applyFont="1" applyFill="1" applyAlignment="1">
      <alignment horizontal="center" vertical="center"/>
    </xf>
    <xf numFmtId="0" fontId="37" fillId="0" borderId="0" xfId="2" applyFont="1">
      <alignment vertical="center"/>
    </xf>
    <xf numFmtId="0" fontId="37" fillId="0" borderId="0" xfId="2" applyFont="1" applyAlignment="1">
      <alignment horizontal="center" vertical="center"/>
    </xf>
    <xf numFmtId="0" fontId="36" fillId="0" borderId="0" xfId="5"/>
    <xf numFmtId="0" fontId="38" fillId="7" borderId="3" xfId="5" applyFont="1" applyFill="1" applyBorder="1" applyAlignment="1">
      <alignment horizontal="center" vertical="center"/>
    </xf>
    <xf numFmtId="0" fontId="38" fillId="7" borderId="1" xfId="5" applyFont="1" applyFill="1" applyBorder="1" applyAlignment="1">
      <alignment horizontal="center" vertical="center"/>
    </xf>
    <xf numFmtId="0" fontId="39" fillId="7" borderId="3" xfId="5" applyFont="1" applyFill="1" applyBorder="1" applyAlignment="1">
      <alignment horizontal="center" vertical="center" wrapText="1"/>
    </xf>
    <xf numFmtId="0" fontId="38" fillId="7" borderId="3" xfId="5" applyFont="1" applyFill="1" applyBorder="1" applyAlignment="1">
      <alignment horizontal="center" vertical="center" wrapText="1"/>
    </xf>
    <xf numFmtId="0" fontId="40" fillId="0" borderId="0" xfId="5" applyFont="1" applyAlignment="1">
      <alignment horizontal="center" vertical="center"/>
    </xf>
    <xf numFmtId="0" fontId="40" fillId="0" borderId="5" xfId="5" applyFont="1" applyBorder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8" fillId="8" borderId="10" xfId="2" applyFont="1" applyFill="1" applyBorder="1" applyAlignment="1">
      <alignment vertical="center" wrapText="1"/>
    </xf>
    <xf numFmtId="0" fontId="38" fillId="0" borderId="30" xfId="2" applyFont="1" applyBorder="1" applyAlignment="1">
      <alignment vertical="center" wrapText="1"/>
    </xf>
    <xf numFmtId="0" fontId="36" fillId="0" borderId="30" xfId="5" applyBorder="1" applyAlignment="1">
      <alignment wrapText="1"/>
    </xf>
    <xf numFmtId="0" fontId="36" fillId="0" borderId="30" xfId="5" applyBorder="1"/>
    <xf numFmtId="0" fontId="36" fillId="0" borderId="11" xfId="5" applyBorder="1"/>
    <xf numFmtId="0" fontId="38" fillId="0" borderId="95" xfId="5" applyFont="1" applyBorder="1" applyAlignment="1">
      <alignment horizontal="center" vertical="center"/>
    </xf>
    <xf numFmtId="0" fontId="38" fillId="0" borderId="10" xfId="5" applyFont="1" applyBorder="1" applyAlignment="1">
      <alignment horizontal="center" vertical="center"/>
    </xf>
    <xf numFmtId="0" fontId="37" fillId="0" borderId="0" xfId="5" applyFont="1" applyAlignment="1">
      <alignment vertical="center"/>
    </xf>
    <xf numFmtId="0" fontId="38" fillId="0" borderId="0" xfId="2" applyFont="1">
      <alignment vertical="center"/>
    </xf>
    <xf numFmtId="0" fontId="38" fillId="0" borderId="0" xfId="2" applyFont="1" applyAlignment="1">
      <alignment horizontal="center" vertical="center"/>
    </xf>
    <xf numFmtId="0" fontId="38" fillId="0" borderId="5" xfId="2" applyFont="1" applyBorder="1">
      <alignment vertical="center"/>
    </xf>
    <xf numFmtId="0" fontId="36" fillId="0" borderId="6" xfId="5" applyBorder="1"/>
    <xf numFmtId="0" fontId="38" fillId="0" borderId="0" xfId="5" applyFont="1" applyAlignment="1">
      <alignment horizontal="center" vertical="center"/>
    </xf>
    <xf numFmtId="0" fontId="38" fillId="9" borderId="5" xfId="2" applyFont="1" applyFill="1" applyBorder="1">
      <alignment vertical="center"/>
    </xf>
    <xf numFmtId="0" fontId="41" fillId="0" borderId="10" xfId="5" applyFont="1" applyBorder="1" applyAlignment="1">
      <alignment horizontal="center" vertical="center"/>
    </xf>
    <xf numFmtId="0" fontId="38" fillId="0" borderId="39" xfId="2" applyFont="1" applyBorder="1">
      <alignment vertical="center"/>
    </xf>
    <xf numFmtId="0" fontId="37" fillId="0" borderId="39" xfId="2" applyFont="1" applyBorder="1">
      <alignment vertical="center"/>
    </xf>
    <xf numFmtId="0" fontId="36" fillId="0" borderId="39" xfId="5" applyBorder="1"/>
    <xf numFmtId="0" fontId="36" fillId="0" borderId="59" xfId="5" applyBorder="1"/>
    <xf numFmtId="0" fontId="37" fillId="10" borderId="10" xfId="5" applyFont="1" applyFill="1" applyBorder="1" applyAlignment="1">
      <alignment horizontal="center" vertical="center"/>
    </xf>
    <xf numFmtId="0" fontId="41" fillId="0" borderId="0" xfId="2" applyFont="1">
      <alignment vertical="center"/>
    </xf>
    <xf numFmtId="0" fontId="38" fillId="0" borderId="10" xfId="5" applyFont="1" applyBorder="1" applyAlignment="1">
      <alignment horizontal="center" vertical="center" shrinkToFit="1"/>
    </xf>
    <xf numFmtId="0" fontId="37" fillId="0" borderId="10" xfId="5" applyFont="1" applyBorder="1" applyAlignment="1">
      <alignment horizontal="center" vertical="center"/>
    </xf>
    <xf numFmtId="0" fontId="37" fillId="0" borderId="10" xfId="5" applyFont="1" applyBorder="1" applyAlignment="1">
      <alignment vertical="center"/>
    </xf>
    <xf numFmtId="0" fontId="38" fillId="0" borderId="10" xfId="5" applyFont="1" applyBorder="1" applyAlignment="1">
      <alignment vertical="center"/>
    </xf>
    <xf numFmtId="0" fontId="41" fillId="0" borderId="10" xfId="5" applyFont="1" applyBorder="1" applyAlignment="1">
      <alignment vertical="center"/>
    </xf>
    <xf numFmtId="0" fontId="42" fillId="0" borderId="10" xfId="5" applyFont="1" applyBorder="1" applyAlignment="1">
      <alignment horizontal="center" vertical="center" shrinkToFit="1"/>
    </xf>
    <xf numFmtId="0" fontId="37" fillId="0" borderId="10" xfId="5" applyFont="1" applyBorder="1" applyAlignment="1">
      <alignment horizontal="center" vertical="center" shrinkToFit="1"/>
    </xf>
    <xf numFmtId="0" fontId="37" fillId="0" borderId="10" xfId="5" applyFont="1" applyBorder="1" applyAlignment="1">
      <alignment horizontal="right" vertical="center"/>
    </xf>
    <xf numFmtId="0" fontId="40" fillId="10" borderId="95" xfId="5" applyFont="1" applyFill="1" applyBorder="1" applyAlignment="1">
      <alignment vertical="center"/>
    </xf>
    <xf numFmtId="0" fontId="40" fillId="0" borderId="10" xfId="5" applyFont="1" applyBorder="1" applyAlignment="1">
      <alignment horizontal="center" vertical="center"/>
    </xf>
    <xf numFmtId="0" fontId="40" fillId="0" borderId="10" xfId="5" applyFont="1" applyBorder="1" applyAlignment="1">
      <alignment vertical="center"/>
    </xf>
    <xf numFmtId="1" fontId="37" fillId="0" borderId="0" xfId="5" applyNumberFormat="1" applyFont="1" applyAlignment="1">
      <alignment vertical="center"/>
    </xf>
    <xf numFmtId="0" fontId="37" fillId="0" borderId="0" xfId="2" applyFont="1" applyAlignment="1">
      <alignment vertical="center" wrapText="1"/>
    </xf>
    <xf numFmtId="0" fontId="36" fillId="0" borderId="0" xfId="5" applyAlignment="1">
      <alignment wrapText="1"/>
    </xf>
    <xf numFmtId="0" fontId="41" fillId="0" borderId="0" xfId="5" applyFont="1" applyAlignment="1">
      <alignment horizontal="center" vertical="center"/>
    </xf>
    <xf numFmtId="0" fontId="44" fillId="0" borderId="0" xfId="2" applyFont="1">
      <alignment vertical="center"/>
    </xf>
    <xf numFmtId="0" fontId="46" fillId="0" borderId="0" xfId="0" applyFont="1">
      <alignment vertical="center"/>
    </xf>
    <xf numFmtId="0" fontId="48" fillId="0" borderId="0" xfId="0" applyFont="1">
      <alignment vertical="center"/>
    </xf>
    <xf numFmtId="0" fontId="48" fillId="0" borderId="97" xfId="0" applyFont="1" applyBorder="1" applyAlignment="1">
      <alignment horizontal="center" vertical="center"/>
    </xf>
    <xf numFmtId="0" fontId="48" fillId="0" borderId="97" xfId="0" applyFont="1" applyBorder="1" applyAlignment="1">
      <alignment vertical="center" wrapText="1"/>
    </xf>
    <xf numFmtId="0" fontId="48" fillId="0" borderId="98" xfId="0" applyFont="1" applyBorder="1" applyAlignment="1">
      <alignment horizontal="center" vertical="center"/>
    </xf>
    <xf numFmtId="0" fontId="48" fillId="0" borderId="99" xfId="0" applyFont="1" applyBorder="1" applyAlignment="1">
      <alignment horizontal="center" vertical="center"/>
    </xf>
    <xf numFmtId="0" fontId="48" fillId="0" borderId="99" xfId="0" applyFont="1" applyBorder="1" applyAlignment="1">
      <alignment vertical="center" wrapText="1"/>
    </xf>
    <xf numFmtId="0" fontId="46" fillId="0" borderId="0" xfId="0" applyFont="1" applyAlignment="1"/>
    <xf numFmtId="0" fontId="52" fillId="0" borderId="0" xfId="0" applyFont="1" applyAlignment="1"/>
    <xf numFmtId="0" fontId="52" fillId="0" borderId="0" xfId="0" applyFont="1" applyAlignment="1">
      <alignment horizontal="center"/>
    </xf>
    <xf numFmtId="0" fontId="53" fillId="0" borderId="0" xfId="0" applyFont="1" applyAlignment="1"/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178" fontId="54" fillId="0" borderId="0" xfId="0" applyNumberFormat="1" applyFont="1" applyAlignment="1">
      <alignment horizontal="center"/>
    </xf>
    <xf numFmtId="0" fontId="54" fillId="0" borderId="0" xfId="0" applyFont="1" applyAlignment="1">
      <alignment horizontal="left"/>
    </xf>
    <xf numFmtId="0" fontId="54" fillId="0" borderId="0" xfId="0" applyFont="1" applyAlignment="1"/>
    <xf numFmtId="0" fontId="46" fillId="0" borderId="0" xfId="0" applyFont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178" fontId="57" fillId="0" borderId="37" xfId="0" applyNumberFormat="1" applyFont="1" applyBorder="1" applyAlignment="1">
      <alignment vertical="center" shrinkToFit="1"/>
    </xf>
    <xf numFmtId="0" fontId="55" fillId="0" borderId="40" xfId="0" applyFont="1" applyBorder="1" applyAlignment="1">
      <alignment horizontal="left" vertical="center"/>
    </xf>
    <xf numFmtId="0" fontId="55" fillId="0" borderId="25" xfId="0" applyFont="1" applyBorder="1" applyAlignment="1">
      <alignment horizontal="center" vertical="center"/>
    </xf>
    <xf numFmtId="178" fontId="57" fillId="0" borderId="55" xfId="0" applyNumberFormat="1" applyFont="1" applyBorder="1" applyAlignment="1">
      <alignment horizontal="center" vertical="center"/>
    </xf>
    <xf numFmtId="0" fontId="55" fillId="0" borderId="56" xfId="0" applyFont="1" applyBorder="1" applyAlignment="1">
      <alignment horizontal="center" vertical="center"/>
    </xf>
    <xf numFmtId="178" fontId="57" fillId="0" borderId="56" xfId="0" applyNumberFormat="1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2" borderId="108" xfId="0" applyFont="1" applyFill="1" applyBorder="1" applyAlignment="1">
      <alignment vertical="center" wrapText="1"/>
    </xf>
    <xf numFmtId="0" fontId="61" fillId="0" borderId="111" xfId="0" applyFont="1" applyBorder="1" applyAlignment="1">
      <alignment horizontal="center" vertical="center"/>
    </xf>
    <xf numFmtId="0" fontId="62" fillId="0" borderId="0" xfId="0" applyFont="1">
      <alignment vertical="center"/>
    </xf>
    <xf numFmtId="0" fontId="61" fillId="0" borderId="113" xfId="0" applyFont="1" applyBorder="1" applyAlignment="1">
      <alignment horizontal="center" vertical="center"/>
    </xf>
    <xf numFmtId="0" fontId="55" fillId="0" borderId="37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0" borderId="0" xfId="0" applyFont="1">
      <alignment vertical="center"/>
    </xf>
    <xf numFmtId="0" fontId="6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46" fillId="0" borderId="96" xfId="0" applyFont="1" applyBorder="1">
      <alignment vertical="center"/>
    </xf>
    <xf numFmtId="0" fontId="62" fillId="0" borderId="96" xfId="0" applyFont="1" applyBorder="1">
      <alignment vertical="center"/>
    </xf>
    <xf numFmtId="0" fontId="46" fillId="4" borderId="0" xfId="0" applyFont="1" applyFill="1">
      <alignment vertical="center"/>
    </xf>
    <xf numFmtId="0" fontId="46" fillId="4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 shrinkToFit="1"/>
    </xf>
    <xf numFmtId="0" fontId="46" fillId="3" borderId="15" xfId="0" applyFont="1" applyFill="1" applyBorder="1" applyAlignment="1" applyProtection="1">
      <alignment horizontal="center" vertical="center" shrinkToFit="1"/>
      <protection locked="0"/>
    </xf>
    <xf numFmtId="0" fontId="46" fillId="3" borderId="17" xfId="0" applyFont="1" applyFill="1" applyBorder="1" applyAlignment="1" applyProtection="1">
      <alignment horizontal="center" vertical="center" shrinkToFit="1"/>
      <protection locked="0"/>
    </xf>
    <xf numFmtId="0" fontId="46" fillId="6" borderId="20" xfId="0" applyFont="1" applyFill="1" applyBorder="1" applyAlignment="1" applyProtection="1">
      <alignment horizontal="center" vertical="center" shrinkToFit="1"/>
      <protection locked="0"/>
    </xf>
    <xf numFmtId="0" fontId="70" fillId="0" borderId="0" xfId="0" applyFont="1">
      <alignment vertical="center"/>
    </xf>
    <xf numFmtId="0" fontId="48" fillId="0" borderId="116" xfId="0" applyFont="1" applyBorder="1" applyAlignment="1">
      <alignment horizontal="center" vertical="center"/>
    </xf>
    <xf numFmtId="0" fontId="48" fillId="0" borderId="116" xfId="0" applyFont="1" applyBorder="1" applyAlignment="1">
      <alignment vertical="center" wrapText="1"/>
    </xf>
    <xf numFmtId="0" fontId="72" fillId="0" borderId="0" xfId="6" applyFont="1" applyAlignment="1">
      <alignment vertical="center"/>
    </xf>
    <xf numFmtId="0" fontId="46" fillId="0" borderId="0" xfId="6" applyFont="1" applyAlignment="1">
      <alignment vertical="center"/>
    </xf>
    <xf numFmtId="0" fontId="73" fillId="0" borderId="0" xfId="6" applyFont="1" applyAlignment="1">
      <alignment horizontal="center" vertical="center"/>
    </xf>
    <xf numFmtId="0" fontId="64" fillId="0" borderId="0" xfId="6" applyFont="1" applyAlignment="1">
      <alignment horizontal="center" vertical="center"/>
    </xf>
    <xf numFmtId="0" fontId="48" fillId="0" borderId="0" xfId="6" applyFont="1" applyAlignment="1">
      <alignment vertical="center"/>
    </xf>
    <xf numFmtId="180" fontId="66" fillId="0" borderId="0" xfId="4" applyNumberFormat="1" applyFont="1" applyAlignment="1">
      <alignment horizontal="right" vertical="center"/>
    </xf>
    <xf numFmtId="49" fontId="66" fillId="4" borderId="0" xfId="4" applyNumberFormat="1" applyFont="1" applyFill="1" applyAlignment="1">
      <alignment horizontal="center" vertical="center"/>
    </xf>
    <xf numFmtId="0" fontId="66" fillId="0" borderId="0" xfId="6" applyFont="1" applyAlignment="1">
      <alignment horizontal="center" vertical="center"/>
    </xf>
    <xf numFmtId="0" fontId="74" fillId="0" borderId="0" xfId="6" applyFont="1" applyAlignment="1">
      <alignment horizontal="center" vertical="center"/>
    </xf>
    <xf numFmtId="180" fontId="53" fillId="0" borderId="0" xfId="4" applyNumberFormat="1" applyFont="1" applyAlignment="1">
      <alignment horizontal="right" vertical="center"/>
    </xf>
    <xf numFmtId="178" fontId="53" fillId="4" borderId="0" xfId="4" applyNumberFormat="1" applyFont="1" applyFill="1" applyAlignment="1">
      <alignment horizontal="center" vertical="center"/>
    </xf>
    <xf numFmtId="49" fontId="53" fillId="4" borderId="0" xfId="4" applyNumberFormat="1" applyFont="1" applyFill="1" applyAlignment="1">
      <alignment horizontal="center" vertical="center"/>
    </xf>
    <xf numFmtId="49" fontId="53" fillId="4" borderId="0" xfId="4" applyNumberFormat="1" applyFont="1" applyFill="1" applyAlignment="1">
      <alignment vertical="center"/>
    </xf>
    <xf numFmtId="0" fontId="53" fillId="0" borderId="0" xfId="6" applyFont="1" applyAlignment="1">
      <alignment horizontal="center" vertical="center"/>
    </xf>
    <xf numFmtId="0" fontId="62" fillId="0" borderId="0" xfId="6" applyFont="1" applyAlignment="1">
      <alignment horizontal="left" vertical="center"/>
    </xf>
    <xf numFmtId="0" fontId="54" fillId="0" borderId="0" xfId="6" applyFont="1" applyAlignment="1">
      <alignment horizontal="center" vertical="center"/>
    </xf>
    <xf numFmtId="0" fontId="75" fillId="0" borderId="0" xfId="6" applyFont="1" applyAlignment="1">
      <alignment horizontal="center" vertical="center" shrinkToFit="1"/>
    </xf>
    <xf numFmtId="0" fontId="46" fillId="0" borderId="0" xfId="6" applyFont="1" applyAlignment="1">
      <alignment horizontal="center" vertical="center" wrapText="1"/>
    </xf>
    <xf numFmtId="0" fontId="46" fillId="0" borderId="0" xfId="6" applyFont="1"/>
    <xf numFmtId="0" fontId="61" fillId="0" borderId="0" xfId="6" applyFont="1" applyAlignment="1">
      <alignment vertical="center"/>
    </xf>
    <xf numFmtId="0" fontId="78" fillId="0" borderId="0" xfId="6" applyFont="1" applyAlignment="1">
      <alignment vertical="center"/>
    </xf>
    <xf numFmtId="0" fontId="75" fillId="0" borderId="0" xfId="6" applyFont="1" applyAlignment="1">
      <alignment vertical="center"/>
    </xf>
    <xf numFmtId="0" fontId="46" fillId="0" borderId="0" xfId="6" applyFont="1" applyAlignment="1">
      <alignment horizontal="center" vertical="center" textRotation="255" wrapText="1"/>
    </xf>
    <xf numFmtId="0" fontId="46" fillId="0" borderId="0" xfId="6" applyFont="1" applyAlignment="1">
      <alignment horizontal="center" vertical="center" shrinkToFit="1"/>
    </xf>
    <xf numFmtId="0" fontId="46" fillId="0" borderId="0" xfId="6" applyFont="1" applyAlignment="1">
      <alignment horizontal="left" vertical="center" wrapText="1"/>
    </xf>
    <xf numFmtId="0" fontId="46" fillId="0" borderId="0" xfId="6" applyFont="1" applyAlignment="1">
      <alignment horizontal="center" vertical="center"/>
    </xf>
    <xf numFmtId="0" fontId="66" fillId="10" borderId="0" xfId="6" applyFont="1" applyFill="1" applyAlignment="1">
      <alignment horizontal="center" vertical="center"/>
    </xf>
    <xf numFmtId="0" fontId="61" fillId="0" borderId="0" xfId="6" applyFont="1" applyAlignment="1">
      <alignment horizontal="center" vertical="center"/>
    </xf>
    <xf numFmtId="0" fontId="61" fillId="10" borderId="0" xfId="6" applyFont="1" applyFill="1" applyAlignment="1">
      <alignment horizontal="center" vertical="center"/>
    </xf>
    <xf numFmtId="0" fontId="75" fillId="0" borderId="0" xfId="6" applyFont="1" applyAlignment="1">
      <alignment horizontal="center" vertical="center"/>
    </xf>
    <xf numFmtId="0" fontId="46" fillId="0" borderId="96" xfId="6" applyFont="1" applyBorder="1" applyAlignment="1">
      <alignment vertical="center"/>
    </xf>
    <xf numFmtId="0" fontId="79" fillId="0" borderId="0" xfId="6" applyFont="1" applyAlignment="1">
      <alignment vertical="center"/>
    </xf>
    <xf numFmtId="0" fontId="48" fillId="3" borderId="17" xfId="0" applyFont="1" applyFill="1" applyBorder="1" applyAlignment="1" applyProtection="1">
      <alignment horizontal="center" vertical="center" shrinkToFit="1"/>
      <protection locked="0"/>
    </xf>
    <xf numFmtId="0" fontId="61" fillId="0" borderId="0" xfId="1" applyFont="1">
      <alignment vertical="center"/>
    </xf>
    <xf numFmtId="0" fontId="53" fillId="0" borderId="75" xfId="1" applyFont="1" applyBorder="1" applyAlignment="1">
      <alignment horizontal="center" vertical="center"/>
    </xf>
    <xf numFmtId="0" fontId="53" fillId="0" borderId="47" xfId="1" applyFont="1" applyBorder="1" applyAlignment="1">
      <alignment horizontal="center" vertical="center" shrinkToFit="1"/>
    </xf>
    <xf numFmtId="31" fontId="53" fillId="0" borderId="47" xfId="1" applyNumberFormat="1" applyFont="1" applyBorder="1" applyAlignment="1">
      <alignment horizontal="center" vertical="center" shrinkToFit="1"/>
    </xf>
    <xf numFmtId="0" fontId="53" fillId="0" borderId="48" xfId="1" applyFont="1" applyBorder="1" applyAlignment="1">
      <alignment horizontal="center" vertical="center" shrinkToFit="1"/>
    </xf>
    <xf numFmtId="0" fontId="53" fillId="5" borderId="13" xfId="1" applyFont="1" applyFill="1" applyBorder="1" applyAlignment="1">
      <alignment horizontal="center" vertical="center"/>
    </xf>
    <xf numFmtId="181" fontId="53" fillId="5" borderId="14" xfId="1" applyNumberFormat="1" applyFont="1" applyFill="1" applyBorder="1" applyAlignment="1" applyProtection="1">
      <alignment horizontal="center" vertical="center" shrinkToFit="1"/>
      <protection locked="0"/>
    </xf>
    <xf numFmtId="0" fontId="52" fillId="5" borderId="14" xfId="0" applyFont="1" applyFill="1" applyBorder="1" applyAlignment="1">
      <alignment horizontal="center" vertical="center" shrinkToFit="1"/>
    </xf>
    <xf numFmtId="0" fontId="52" fillId="5" borderId="15" xfId="0" applyFont="1" applyFill="1" applyBorder="1" applyAlignment="1">
      <alignment horizontal="center" vertical="center" shrinkToFit="1"/>
    </xf>
    <xf numFmtId="0" fontId="53" fillId="0" borderId="16" xfId="1" applyFont="1" applyBorder="1" applyAlignment="1">
      <alignment horizontal="center" vertical="center"/>
    </xf>
    <xf numFmtId="181" fontId="5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52" fillId="0" borderId="1" xfId="0" applyFont="1" applyBorder="1" applyAlignment="1">
      <alignment horizontal="center" vertical="center" shrinkToFit="1"/>
    </xf>
    <xf numFmtId="0" fontId="52" fillId="0" borderId="17" xfId="0" applyFont="1" applyBorder="1" applyAlignment="1">
      <alignment horizontal="center" vertical="center" shrinkToFit="1"/>
    </xf>
    <xf numFmtId="0" fontId="61" fillId="0" borderId="0" xfId="1" applyFont="1" applyAlignment="1">
      <alignment horizontal="center" vertical="center"/>
    </xf>
    <xf numFmtId="0" fontId="61" fillId="0" borderId="0" xfId="1" applyFont="1" applyAlignment="1">
      <alignment horizontal="center" vertical="center" shrinkToFit="1"/>
    </xf>
    <xf numFmtId="0" fontId="74" fillId="0" borderId="0" xfId="1" applyFont="1" applyAlignment="1">
      <alignment horizontal="center" vertical="center" shrinkToFit="1"/>
    </xf>
    <xf numFmtId="0" fontId="53" fillId="4" borderId="0" xfId="1" applyFont="1" applyFill="1" applyAlignment="1">
      <alignment horizontal="center" vertical="center" wrapText="1" shrinkToFit="1"/>
    </xf>
    <xf numFmtId="0" fontId="53" fillId="4" borderId="0" xfId="1" applyFont="1" applyFill="1" applyAlignment="1">
      <alignment horizontal="center" vertical="center" shrinkToFit="1"/>
    </xf>
    <xf numFmtId="0" fontId="53" fillId="0" borderId="45" xfId="1" applyFont="1" applyBorder="1" applyAlignment="1">
      <alignment horizontal="center" vertical="center"/>
    </xf>
    <xf numFmtId="0" fontId="53" fillId="5" borderId="50" xfId="1" applyFont="1" applyFill="1" applyBorder="1" applyAlignment="1">
      <alignment horizontal="center" vertical="center"/>
    </xf>
    <xf numFmtId="0" fontId="53" fillId="0" borderId="9" xfId="1" applyFont="1" applyBorder="1" applyAlignment="1">
      <alignment horizontal="center" vertical="center"/>
    </xf>
    <xf numFmtId="0" fontId="83" fillId="0" borderId="0" xfId="0" applyFont="1">
      <alignment vertical="center"/>
    </xf>
    <xf numFmtId="0" fontId="84" fillId="0" borderId="0" xfId="0" applyFont="1">
      <alignment vertical="center"/>
    </xf>
    <xf numFmtId="0" fontId="74" fillId="0" borderId="123" xfId="1" applyFont="1" applyBorder="1" applyAlignment="1">
      <alignment vertical="top" wrapText="1"/>
    </xf>
    <xf numFmtId="0" fontId="74" fillId="0" borderId="0" xfId="1" applyFont="1" applyAlignment="1">
      <alignment vertical="top" wrapText="1"/>
    </xf>
    <xf numFmtId="0" fontId="46" fillId="0" borderId="13" xfId="0" applyFont="1" applyBorder="1" applyAlignment="1">
      <alignment horizontal="center" vertical="center"/>
    </xf>
    <xf numFmtId="0" fontId="46" fillId="0" borderId="129" xfId="0" applyFont="1" applyBorder="1" applyAlignment="1">
      <alignment horizontal="center" vertical="center"/>
    </xf>
    <xf numFmtId="0" fontId="46" fillId="3" borderId="119" xfId="0" applyFont="1" applyFill="1" applyBorder="1" applyAlignment="1" applyProtection="1">
      <alignment horizontal="center" vertical="center" shrinkToFit="1"/>
      <protection locked="0"/>
    </xf>
    <xf numFmtId="0" fontId="46" fillId="3" borderId="132" xfId="0" applyFont="1" applyFill="1" applyBorder="1" applyAlignment="1" applyProtection="1">
      <alignment horizontal="center" vertical="center" shrinkToFit="1"/>
      <protection locked="0"/>
    </xf>
    <xf numFmtId="182" fontId="46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133" xfId="0" applyFont="1" applyBorder="1" applyAlignment="1">
      <alignment horizontal="center" vertical="center"/>
    </xf>
    <xf numFmtId="49" fontId="46" fillId="3" borderId="135" xfId="0" applyNumberFormat="1" applyFont="1" applyFill="1" applyBorder="1" applyAlignment="1" applyProtection="1">
      <alignment horizontal="center" vertical="center" shrinkToFit="1"/>
      <protection locked="0"/>
    </xf>
    <xf numFmtId="0" fontId="46" fillId="6" borderId="128" xfId="0" applyFont="1" applyFill="1" applyBorder="1" applyAlignment="1" applyProtection="1">
      <alignment horizontal="center" vertical="center" shrinkToFit="1"/>
      <protection locked="0"/>
    </xf>
    <xf numFmtId="49" fontId="46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46" fillId="0" borderId="134" xfId="0" applyFont="1" applyBorder="1" applyAlignment="1">
      <alignment horizontal="left" vertical="center"/>
    </xf>
    <xf numFmtId="0" fontId="46" fillId="6" borderId="135" xfId="0" applyFont="1" applyFill="1" applyBorder="1" applyAlignment="1" applyProtection="1">
      <alignment horizontal="center" vertical="center" shrinkToFit="1"/>
      <protection locked="0"/>
    </xf>
    <xf numFmtId="0" fontId="46" fillId="3" borderId="83" xfId="0" applyFont="1" applyFill="1" applyBorder="1" applyAlignment="1" applyProtection="1">
      <alignment horizontal="center" vertical="center" shrinkToFit="1"/>
      <protection locked="0"/>
    </xf>
    <xf numFmtId="186" fontId="48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74" fillId="13" borderId="146" xfId="1" applyFont="1" applyFill="1" applyBorder="1" applyAlignment="1">
      <alignment horizontal="center" vertical="center" shrinkToFit="1"/>
    </xf>
    <xf numFmtId="0" fontId="48" fillId="0" borderId="0" xfId="0" applyFont="1" applyAlignment="1"/>
    <xf numFmtId="179" fontId="48" fillId="0" borderId="0" xfId="0" applyNumberFormat="1" applyFont="1" applyAlignment="1">
      <alignment horizontal="right"/>
    </xf>
    <xf numFmtId="0" fontId="64" fillId="0" borderId="0" xfId="0" applyFont="1">
      <alignment vertical="center"/>
    </xf>
    <xf numFmtId="0" fontId="66" fillId="0" borderId="0" xfId="0" applyFont="1" applyAlignment="1"/>
    <xf numFmtId="179" fontId="66" fillId="0" borderId="0" xfId="0" applyNumberFormat="1" applyFont="1" applyAlignment="1">
      <alignment horizontal="right"/>
    </xf>
    <xf numFmtId="0" fontId="64" fillId="12" borderId="81" xfId="0" applyFont="1" applyFill="1" applyBorder="1" applyAlignment="1">
      <alignment horizontal="center" vertical="center"/>
    </xf>
    <xf numFmtId="0" fontId="64" fillId="12" borderId="82" xfId="0" applyFont="1" applyFill="1" applyBorder="1" applyAlignment="1">
      <alignment horizontal="center" vertical="center"/>
    </xf>
    <xf numFmtId="0" fontId="64" fillId="12" borderId="83" xfId="0" applyFont="1" applyFill="1" applyBorder="1" applyAlignment="1">
      <alignment horizontal="center" vertical="center" wrapText="1"/>
    </xf>
    <xf numFmtId="0" fontId="66" fillId="0" borderId="32" xfId="0" applyFont="1" applyBorder="1" applyAlignment="1" applyProtection="1">
      <alignment horizontal="center" vertical="center"/>
      <protection locked="0"/>
    </xf>
    <xf numFmtId="0" fontId="66" fillId="0" borderId="3" xfId="0" applyFont="1" applyBorder="1">
      <alignment vertical="center"/>
    </xf>
    <xf numFmtId="0" fontId="48" fillId="0" borderId="84" xfId="0" applyFont="1" applyBorder="1" applyAlignment="1">
      <alignment horizontal="left" vertical="center" shrinkToFit="1"/>
    </xf>
    <xf numFmtId="0" fontId="66" fillId="0" borderId="73" xfId="0" applyFont="1" applyBorder="1" applyAlignment="1" applyProtection="1">
      <alignment horizontal="center" vertical="center"/>
      <protection locked="0"/>
    </xf>
    <xf numFmtId="0" fontId="66" fillId="0" borderId="2" xfId="0" applyFont="1" applyBorder="1" applyAlignment="1">
      <alignment vertical="center" wrapText="1"/>
    </xf>
    <xf numFmtId="0" fontId="48" fillId="0" borderId="92" xfId="0" applyFont="1" applyBorder="1" applyAlignment="1">
      <alignment horizontal="left" vertical="center"/>
    </xf>
    <xf numFmtId="0" fontId="66" fillId="0" borderId="1" xfId="0" applyFont="1" applyBorder="1" applyAlignment="1">
      <alignment vertical="center" wrapText="1"/>
    </xf>
    <xf numFmtId="0" fontId="48" fillId="0" borderId="17" xfId="0" applyFont="1" applyBorder="1" applyAlignment="1">
      <alignment horizontal="left" vertical="center" wrapText="1"/>
    </xf>
    <xf numFmtId="0" fontId="66" fillId="0" borderId="19" xfId="0" applyFont="1" applyBorder="1" applyAlignment="1" applyProtection="1">
      <alignment horizontal="center" vertical="center"/>
      <protection locked="0"/>
    </xf>
    <xf numFmtId="0" fontId="66" fillId="0" borderId="74" xfId="0" applyFont="1" applyBorder="1" applyAlignment="1">
      <alignment vertical="center" wrapText="1"/>
    </xf>
    <xf numFmtId="0" fontId="66" fillId="0" borderId="20" xfId="0" applyFont="1" applyBorder="1" applyAlignment="1">
      <alignment horizontal="left" vertical="top"/>
    </xf>
    <xf numFmtId="0" fontId="74" fillId="0" borderId="0" xfId="0" applyFont="1">
      <alignment vertical="center"/>
    </xf>
    <xf numFmtId="0" fontId="54" fillId="0" borderId="0" xfId="0" applyFont="1" applyAlignment="1">
      <alignment vertical="top" wrapText="1"/>
    </xf>
    <xf numFmtId="187" fontId="48" fillId="3" borderId="119" xfId="0" applyNumberFormat="1" applyFont="1" applyFill="1" applyBorder="1" applyAlignment="1" applyProtection="1">
      <alignment horizontal="center" vertical="center" shrinkToFit="1"/>
      <protection locked="0"/>
    </xf>
    <xf numFmtId="188" fontId="48" fillId="3" borderId="17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0" xfId="6" applyFont="1"/>
    <xf numFmtId="183" fontId="48" fillId="3" borderId="128" xfId="0" applyNumberFormat="1" applyFont="1" applyFill="1" applyBorder="1" applyAlignment="1" applyProtection="1">
      <alignment horizontal="center" vertical="center" shrinkToFit="1"/>
      <protection locked="0"/>
    </xf>
    <xf numFmtId="187" fontId="48" fillId="3" borderId="20" xfId="0" applyNumberFormat="1" applyFont="1" applyFill="1" applyBorder="1" applyAlignment="1" applyProtection="1">
      <alignment horizontal="center" vertical="center" shrinkToFit="1"/>
      <protection locked="0"/>
    </xf>
    <xf numFmtId="0" fontId="66" fillId="0" borderId="98" xfId="0" applyFont="1" applyBorder="1" applyAlignment="1">
      <alignment vertical="center" wrapText="1"/>
    </xf>
    <xf numFmtId="0" fontId="48" fillId="0" borderId="0" xfId="0" applyFont="1" applyAlignment="1">
      <alignment horizontal="right" shrinkToFit="1"/>
    </xf>
    <xf numFmtId="0" fontId="46" fillId="0" borderId="147" xfId="0" applyFont="1" applyBorder="1" applyAlignment="1">
      <alignment horizontal="center" vertical="center"/>
    </xf>
    <xf numFmtId="0" fontId="46" fillId="0" borderId="148" xfId="0" applyFont="1" applyBorder="1" applyAlignment="1">
      <alignment horizontal="left" vertical="center"/>
    </xf>
    <xf numFmtId="0" fontId="46" fillId="6" borderId="149" xfId="0" applyFont="1" applyFill="1" applyBorder="1" applyAlignment="1" applyProtection="1">
      <alignment horizontal="center" vertical="center" shrinkToFit="1"/>
      <protection locked="0"/>
    </xf>
    <xf numFmtId="0" fontId="89" fillId="0" borderId="0" xfId="0" applyFont="1">
      <alignment vertical="center"/>
    </xf>
    <xf numFmtId="184" fontId="90" fillId="0" borderId="0" xfId="0" applyNumberFormat="1" applyFont="1" applyAlignment="1">
      <alignment horizontal="center" vertical="center"/>
    </xf>
    <xf numFmtId="0" fontId="73" fillId="0" borderId="0" xfId="6" applyFont="1" applyAlignment="1">
      <alignment vertical="center"/>
    </xf>
    <xf numFmtId="0" fontId="54" fillId="0" borderId="0" xfId="6" applyFont="1" applyAlignment="1">
      <alignment vertical="center"/>
    </xf>
    <xf numFmtId="0" fontId="38" fillId="7" borderId="5" xfId="5" applyFont="1" applyFill="1" applyBorder="1" applyAlignment="1">
      <alignment horizontal="center" vertical="center"/>
    </xf>
    <xf numFmtId="0" fontId="38" fillId="7" borderId="6" xfId="5" applyFont="1" applyFill="1" applyBorder="1" applyAlignment="1">
      <alignment horizontal="center" vertical="center"/>
    </xf>
    <xf numFmtId="0" fontId="45" fillId="11" borderId="0" xfId="0" applyFont="1" applyFill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66" fillId="0" borderId="30" xfId="0" applyFont="1" applyBorder="1" applyAlignment="1">
      <alignment horizontal="left" vertical="top" wrapText="1"/>
    </xf>
    <xf numFmtId="0" fontId="66" fillId="0" borderId="30" xfId="0" applyFont="1" applyBorder="1" applyAlignment="1">
      <alignment horizontal="left" vertical="top"/>
    </xf>
    <xf numFmtId="0" fontId="51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/>
    </xf>
    <xf numFmtId="0" fontId="46" fillId="0" borderId="148" xfId="0" applyFont="1" applyBorder="1" applyAlignment="1">
      <alignment horizontal="center" vertical="center"/>
    </xf>
    <xf numFmtId="0" fontId="46" fillId="0" borderId="63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6" fillId="0" borderId="142" xfId="0" applyFont="1" applyBorder="1" applyAlignment="1">
      <alignment horizontal="center" vertical="center" wrapText="1"/>
    </xf>
    <xf numFmtId="0" fontId="46" fillId="0" borderId="143" xfId="0" applyFont="1" applyBorder="1" applyAlignment="1">
      <alignment horizontal="center" vertical="center" wrapText="1"/>
    </xf>
    <xf numFmtId="0" fontId="46" fillId="0" borderId="144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46" fillId="0" borderId="117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38" xfId="0" applyFont="1" applyBorder="1" applyAlignment="1">
      <alignment horizontal="center" vertical="center" wrapText="1"/>
    </xf>
    <xf numFmtId="0" fontId="46" fillId="0" borderId="139" xfId="0" applyFont="1" applyBorder="1" applyAlignment="1">
      <alignment horizontal="center" vertical="center" wrapText="1"/>
    </xf>
    <xf numFmtId="0" fontId="69" fillId="0" borderId="0" xfId="0" applyFont="1" applyAlignment="1">
      <alignment horizontal="left" vertical="center"/>
    </xf>
    <xf numFmtId="0" fontId="46" fillId="0" borderId="13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/>
    </xf>
    <xf numFmtId="0" fontId="46" fillId="0" borderId="74" xfId="0" applyFont="1" applyBorder="1" applyAlignment="1">
      <alignment horizontal="left" vertical="center"/>
    </xf>
    <xf numFmtId="0" fontId="46" fillId="0" borderId="74" xfId="0" applyFont="1" applyBorder="1" applyAlignment="1">
      <alignment horizontal="center" vertical="center"/>
    </xf>
    <xf numFmtId="0" fontId="46" fillId="0" borderId="130" xfId="0" applyFont="1" applyBorder="1" applyAlignment="1">
      <alignment horizontal="center" vertical="center"/>
    </xf>
    <xf numFmtId="0" fontId="46" fillId="0" borderId="129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4" xfId="0" applyFont="1" applyBorder="1" applyAlignment="1">
      <alignment horizontal="left" vertical="center"/>
    </xf>
    <xf numFmtId="0" fontId="46" fillId="0" borderId="118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6" fillId="0" borderId="131" xfId="0" applyFont="1" applyBorder="1" applyAlignment="1">
      <alignment horizontal="center" vertical="center"/>
    </xf>
    <xf numFmtId="0" fontId="46" fillId="0" borderId="13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6" fillId="0" borderId="134" xfId="0" applyFont="1" applyBorder="1" applyAlignment="1">
      <alignment horizontal="center" vertical="center"/>
    </xf>
    <xf numFmtId="0" fontId="46" fillId="0" borderId="134" xfId="0" applyFont="1" applyBorder="1" applyAlignment="1">
      <alignment horizontal="left" vertical="center"/>
    </xf>
    <xf numFmtId="0" fontId="46" fillId="0" borderId="10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6" fillId="0" borderId="136" xfId="0" applyFont="1" applyBorder="1" applyAlignment="1">
      <alignment horizontal="center" vertical="center"/>
    </xf>
    <xf numFmtId="0" fontId="46" fillId="0" borderId="137" xfId="0" applyFont="1" applyBorder="1" applyAlignment="1">
      <alignment horizontal="center" vertical="center"/>
    </xf>
    <xf numFmtId="0" fontId="46" fillId="0" borderId="13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18" xfId="0" applyFont="1" applyBorder="1" applyAlignment="1">
      <alignment horizontal="left" vertical="center" wrapText="1"/>
    </xf>
    <xf numFmtId="0" fontId="46" fillId="0" borderId="145" xfId="0" applyFont="1" applyBorder="1" applyAlignment="1">
      <alignment horizontal="center" vertical="center" wrapText="1"/>
    </xf>
    <xf numFmtId="0" fontId="46" fillId="0" borderId="140" xfId="0" applyFont="1" applyBorder="1" applyAlignment="1">
      <alignment horizontal="center" vertical="center" wrapText="1"/>
    </xf>
    <xf numFmtId="0" fontId="46" fillId="0" borderId="141" xfId="0" applyFont="1" applyBorder="1" applyAlignment="1">
      <alignment horizontal="center" vertical="center" wrapText="1"/>
    </xf>
    <xf numFmtId="0" fontId="61" fillId="0" borderId="0" xfId="1" applyFont="1" applyAlignment="1">
      <alignment horizontal="center" vertical="center" shrinkToFit="1"/>
    </xf>
    <xf numFmtId="0" fontId="74" fillId="0" borderId="10" xfId="1" applyFont="1" applyBorder="1" applyAlignment="1">
      <alignment horizontal="left" vertical="center" shrinkToFit="1"/>
    </xf>
    <xf numFmtId="0" fontId="74" fillId="0" borderId="30" xfId="1" applyFont="1" applyBorder="1" applyAlignment="1">
      <alignment horizontal="left" vertical="center" shrinkToFit="1"/>
    </xf>
    <xf numFmtId="0" fontId="53" fillId="4" borderId="76" xfId="1" applyFont="1" applyFill="1" applyBorder="1" applyAlignment="1">
      <alignment horizontal="center" vertical="center" wrapText="1" shrinkToFit="1"/>
    </xf>
    <xf numFmtId="0" fontId="53" fillId="4" borderId="77" xfId="1" applyFont="1" applyFill="1" applyBorder="1" applyAlignment="1">
      <alignment horizontal="center" vertical="center" shrinkToFit="1"/>
    </xf>
    <xf numFmtId="176" fontId="74" fillId="0" borderId="47" xfId="1" applyNumberFormat="1" applyFont="1" applyBorder="1" applyAlignment="1">
      <alignment horizontal="center" vertical="center" shrinkToFit="1"/>
    </xf>
    <xf numFmtId="0" fontId="74" fillId="0" borderId="120" xfId="1" applyFont="1" applyBorder="1" applyAlignment="1">
      <alignment horizontal="left" vertical="top" wrapText="1"/>
    </xf>
    <xf numFmtId="0" fontId="74" fillId="0" borderId="121" xfId="1" applyFont="1" applyBorder="1" applyAlignment="1">
      <alignment horizontal="left" vertical="top" wrapText="1"/>
    </xf>
    <xf numFmtId="0" fontId="74" fillId="0" borderId="122" xfId="1" applyFont="1" applyBorder="1" applyAlignment="1">
      <alignment horizontal="left" vertical="top" wrapText="1"/>
    </xf>
    <xf numFmtId="0" fontId="74" fillId="0" borderId="123" xfId="1" applyFont="1" applyBorder="1" applyAlignment="1">
      <alignment horizontal="left" vertical="top" wrapText="1"/>
    </xf>
    <xf numFmtId="0" fontId="74" fillId="0" borderId="0" xfId="1" applyFont="1" applyAlignment="1">
      <alignment horizontal="left" vertical="top" wrapText="1"/>
    </xf>
    <xf numFmtId="0" fontId="74" fillId="0" borderId="124" xfId="1" applyFont="1" applyBorder="1" applyAlignment="1">
      <alignment horizontal="left" vertical="top" wrapText="1"/>
    </xf>
    <xf numFmtId="0" fontId="74" fillId="0" borderId="125" xfId="1" applyFont="1" applyBorder="1" applyAlignment="1">
      <alignment horizontal="left" vertical="top" wrapText="1"/>
    </xf>
    <xf numFmtId="0" fontId="74" fillId="0" borderId="126" xfId="1" applyFont="1" applyBorder="1" applyAlignment="1">
      <alignment horizontal="left" vertical="top" wrapText="1"/>
    </xf>
    <xf numFmtId="0" fontId="74" fillId="0" borderId="127" xfId="1" applyFont="1" applyBorder="1" applyAlignment="1">
      <alignment horizontal="left" vertical="top" wrapText="1"/>
    </xf>
    <xf numFmtId="0" fontId="65" fillId="0" borderId="0" xfId="0" applyFont="1" applyAlignment="1">
      <alignment horizontal="left" vertical="center"/>
    </xf>
    <xf numFmtId="0" fontId="48" fillId="0" borderId="0" xfId="0" applyFont="1" applyAlignment="1">
      <alignment horizontal="right" shrinkToFit="1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left" vertical="center" wrapText="1"/>
    </xf>
    <xf numFmtId="0" fontId="55" fillId="2" borderId="21" xfId="0" applyFont="1" applyFill="1" applyBorder="1" applyAlignment="1">
      <alignment horizontal="center" vertical="center"/>
    </xf>
    <xf numFmtId="0" fontId="55" fillId="2" borderId="37" xfId="0" applyFont="1" applyFill="1" applyBorder="1" applyAlignment="1">
      <alignment horizontal="center" vertical="center"/>
    </xf>
    <xf numFmtId="0" fontId="55" fillId="2" borderId="27" xfId="0" applyFont="1" applyFill="1" applyBorder="1" applyAlignment="1">
      <alignment horizontal="center" vertical="center"/>
    </xf>
    <xf numFmtId="0" fontId="55" fillId="2" borderId="35" xfId="0" applyFont="1" applyFill="1" applyBorder="1" applyAlignment="1">
      <alignment horizontal="center" vertical="center"/>
    </xf>
    <xf numFmtId="178" fontId="57" fillId="0" borderId="101" xfId="0" applyNumberFormat="1" applyFont="1" applyBorder="1" applyAlignment="1">
      <alignment horizontal="center" vertical="center" shrinkToFit="1"/>
    </xf>
    <xf numFmtId="0" fontId="55" fillId="2" borderId="21" xfId="0" applyFont="1" applyFill="1" applyBorder="1" applyAlignment="1">
      <alignment horizontal="center" vertical="center" wrapText="1"/>
    </xf>
    <xf numFmtId="0" fontId="55" fillId="2" borderId="37" xfId="0" applyFont="1" applyFill="1" applyBorder="1" applyAlignment="1">
      <alignment horizontal="center" vertical="center" wrapText="1"/>
    </xf>
    <xf numFmtId="0" fontId="55" fillId="2" borderId="40" xfId="0" applyFont="1" applyFill="1" applyBorder="1" applyAlignment="1">
      <alignment horizontal="center" vertical="center" wrapText="1"/>
    </xf>
    <xf numFmtId="178" fontId="57" fillId="0" borderId="105" xfId="0" applyNumberFormat="1" applyFont="1" applyBorder="1" applyAlignment="1">
      <alignment horizontal="left" vertical="center" shrinkToFit="1"/>
    </xf>
    <xf numFmtId="178" fontId="57" fillId="0" borderId="106" xfId="0" applyNumberFormat="1" applyFont="1" applyBorder="1" applyAlignment="1">
      <alignment horizontal="left" vertical="center" shrinkToFit="1"/>
    </xf>
    <xf numFmtId="178" fontId="57" fillId="0" borderId="107" xfId="0" applyNumberFormat="1" applyFont="1" applyBorder="1" applyAlignment="1">
      <alignment horizontal="left" vertical="center" shrinkToFit="1"/>
    </xf>
    <xf numFmtId="178" fontId="57" fillId="0" borderId="54" xfId="0" applyNumberFormat="1" applyFont="1" applyBorder="1" applyAlignment="1">
      <alignment horizontal="center" vertical="center" wrapText="1"/>
    </xf>
    <xf numFmtId="178" fontId="57" fillId="0" borderId="56" xfId="0" applyNumberFormat="1" applyFont="1" applyBorder="1" applyAlignment="1">
      <alignment horizontal="center" vertical="center" wrapText="1"/>
    </xf>
    <xf numFmtId="178" fontId="57" fillId="0" borderId="57" xfId="0" applyNumberFormat="1" applyFont="1" applyBorder="1" applyAlignment="1">
      <alignment horizontal="center" vertical="center" wrapText="1"/>
    </xf>
    <xf numFmtId="178" fontId="57" fillId="0" borderId="37" xfId="0" applyNumberFormat="1" applyFont="1" applyBorder="1" applyAlignment="1">
      <alignment horizontal="center" vertical="center"/>
    </xf>
    <xf numFmtId="178" fontId="57" fillId="0" borderId="0" xfId="0" applyNumberFormat="1" applyFont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178" fontId="60" fillId="0" borderId="105" xfId="0" applyNumberFormat="1" applyFont="1" applyBorder="1" applyAlignment="1">
      <alignment horizontal="center" vertical="center" shrinkToFit="1"/>
    </xf>
    <xf numFmtId="178" fontId="60" fillId="0" borderId="106" xfId="0" applyNumberFormat="1" applyFont="1" applyBorder="1" applyAlignment="1">
      <alignment horizontal="center" vertical="center" shrinkToFit="1"/>
    </xf>
    <xf numFmtId="178" fontId="60" fillId="0" borderId="107" xfId="0" applyNumberFormat="1" applyFont="1" applyBorder="1" applyAlignment="1">
      <alignment horizontal="center" vertical="center" shrinkToFit="1"/>
    </xf>
    <xf numFmtId="0" fontId="55" fillId="2" borderId="49" xfId="0" applyFont="1" applyFill="1" applyBorder="1" applyAlignment="1">
      <alignment horizontal="center" vertical="center" wrapText="1"/>
    </xf>
    <xf numFmtId="0" fontId="55" fillId="2" borderId="60" xfId="0" applyFont="1" applyFill="1" applyBorder="1" applyAlignment="1">
      <alignment horizontal="center" vertical="center" wrapText="1"/>
    </xf>
    <xf numFmtId="178" fontId="57" fillId="0" borderId="21" xfId="0" applyNumberFormat="1" applyFont="1" applyBorder="1" applyAlignment="1">
      <alignment horizontal="center" vertical="center"/>
    </xf>
    <xf numFmtId="178" fontId="57" fillId="0" borderId="26" xfId="0" applyNumberFormat="1" applyFont="1" applyBorder="1" applyAlignment="1">
      <alignment horizontal="center" vertical="center"/>
    </xf>
    <xf numFmtId="184" fontId="61" fillId="0" borderId="88" xfId="0" applyNumberFormat="1" applyFont="1" applyBorder="1" applyAlignment="1">
      <alignment horizontal="center" vertical="center"/>
    </xf>
    <xf numFmtId="184" fontId="61" fillId="0" borderId="89" xfId="0" applyNumberFormat="1" applyFont="1" applyBorder="1" applyAlignment="1">
      <alignment horizontal="center" vertical="center"/>
    </xf>
    <xf numFmtId="184" fontId="61" fillId="0" borderId="90" xfId="0" applyNumberFormat="1" applyFont="1" applyBorder="1" applyAlignment="1">
      <alignment horizontal="center" vertical="center"/>
    </xf>
    <xf numFmtId="185" fontId="61" fillId="0" borderId="91" xfId="0" applyNumberFormat="1" applyFont="1" applyBorder="1" applyAlignment="1">
      <alignment horizontal="center" vertical="center"/>
    </xf>
    <xf numFmtId="185" fontId="61" fillId="0" borderId="86" xfId="0" applyNumberFormat="1" applyFont="1" applyBorder="1" applyAlignment="1">
      <alignment horizontal="center" vertical="center"/>
    </xf>
    <xf numFmtId="185" fontId="61" fillId="0" borderId="87" xfId="0" applyNumberFormat="1" applyFont="1" applyBorder="1" applyAlignment="1">
      <alignment horizontal="center" vertical="center"/>
    </xf>
    <xf numFmtId="181" fontId="61" fillId="0" borderId="91" xfId="0" applyNumberFormat="1" applyFont="1" applyBorder="1" applyAlignment="1">
      <alignment horizontal="center" vertical="center"/>
    </xf>
    <xf numFmtId="181" fontId="61" fillId="0" borderId="87" xfId="0" applyNumberFormat="1" applyFont="1" applyBorder="1" applyAlignment="1">
      <alignment horizontal="center" vertical="center"/>
    </xf>
    <xf numFmtId="184" fontId="58" fillId="0" borderId="100" xfId="0" applyNumberFormat="1" applyFont="1" applyBorder="1" applyAlignment="1">
      <alignment horizontal="center" vertical="center" shrinkToFit="1"/>
    </xf>
    <xf numFmtId="184" fontId="58" fillId="0" borderId="101" xfId="0" applyNumberFormat="1" applyFont="1" applyBorder="1" applyAlignment="1">
      <alignment horizontal="center" vertical="center" shrinkToFit="1"/>
    </xf>
    <xf numFmtId="184" fontId="58" fillId="0" borderId="102" xfId="0" applyNumberFormat="1" applyFont="1" applyBorder="1" applyAlignment="1">
      <alignment horizontal="center" vertical="center" shrinkToFit="1"/>
    </xf>
    <xf numFmtId="0" fontId="55" fillId="2" borderId="13" xfId="0" applyFont="1" applyFill="1" applyBorder="1" applyAlignment="1">
      <alignment horizontal="center" vertical="center" wrapText="1"/>
    </xf>
    <xf numFmtId="0" fontId="55" fillId="2" borderId="24" xfId="0" applyFont="1" applyFill="1" applyBorder="1" applyAlignment="1">
      <alignment horizontal="center" vertical="center"/>
    </xf>
    <xf numFmtId="0" fontId="55" fillId="2" borderId="19" xfId="0" applyFont="1" applyFill="1" applyBorder="1" applyAlignment="1">
      <alignment horizontal="center" vertical="center"/>
    </xf>
    <xf numFmtId="0" fontId="55" fillId="2" borderId="55" xfId="0" applyFont="1" applyFill="1" applyBorder="1" applyAlignment="1">
      <alignment horizontal="center" vertical="center"/>
    </xf>
    <xf numFmtId="178" fontId="57" fillId="0" borderId="24" xfId="0" applyNumberFormat="1" applyFont="1" applyBorder="1" applyAlignment="1">
      <alignment horizontal="center" vertical="center" wrapText="1"/>
    </xf>
    <xf numFmtId="178" fontId="57" fillId="0" borderId="42" xfId="0" applyNumberFormat="1" applyFont="1" applyBorder="1" applyAlignment="1">
      <alignment horizontal="center" vertical="center" wrapText="1"/>
    </xf>
    <xf numFmtId="0" fontId="55" fillId="2" borderId="0" xfId="0" applyFont="1" applyFill="1" applyAlignment="1">
      <alignment horizontal="center" vertical="center" wrapText="1"/>
    </xf>
    <xf numFmtId="0" fontId="55" fillId="2" borderId="6" xfId="0" applyFont="1" applyFill="1" applyBorder="1" applyAlignment="1">
      <alignment horizontal="center" vertical="center" wrapText="1"/>
    </xf>
    <xf numFmtId="0" fontId="55" fillId="2" borderId="35" xfId="0" applyFont="1" applyFill="1" applyBorder="1" applyAlignment="1">
      <alignment horizontal="center" vertical="center" wrapText="1"/>
    </xf>
    <xf numFmtId="0" fontId="55" fillId="2" borderId="28" xfId="0" applyFont="1" applyFill="1" applyBorder="1" applyAlignment="1">
      <alignment horizontal="center" vertical="center" wrapText="1"/>
    </xf>
    <xf numFmtId="178" fontId="57" fillId="0" borderId="24" xfId="0" applyNumberFormat="1" applyFont="1" applyBorder="1" applyAlignment="1">
      <alignment horizontal="center" vertical="center" shrinkToFit="1"/>
    </xf>
    <xf numFmtId="178" fontId="57" fillId="0" borderId="42" xfId="0" applyNumberFormat="1" applyFont="1" applyBorder="1" applyAlignment="1">
      <alignment horizontal="center" vertical="center" shrinkToFit="1"/>
    </xf>
    <xf numFmtId="178" fontId="57" fillId="0" borderId="25" xfId="0" applyNumberFormat="1" applyFont="1" applyBorder="1" applyAlignment="1">
      <alignment horizontal="center" vertical="center" shrinkToFit="1"/>
    </xf>
    <xf numFmtId="181" fontId="61" fillId="0" borderId="114" xfId="0" applyNumberFormat="1" applyFont="1" applyBorder="1" applyAlignment="1">
      <alignment horizontal="center" vertical="center"/>
    </xf>
    <xf numFmtId="181" fontId="61" fillId="0" borderId="115" xfId="0" applyNumberFormat="1" applyFont="1" applyBorder="1" applyAlignment="1">
      <alignment horizontal="center" vertical="center"/>
    </xf>
    <xf numFmtId="178" fontId="57" fillId="0" borderId="55" xfId="0" applyNumberFormat="1" applyFont="1" applyBorder="1" applyAlignment="1">
      <alignment horizontal="center" vertical="center"/>
    </xf>
    <xf numFmtId="178" fontId="57" fillId="0" borderId="56" xfId="0" applyNumberFormat="1" applyFont="1" applyBorder="1" applyAlignment="1">
      <alignment horizontal="center" vertical="center"/>
    </xf>
    <xf numFmtId="185" fontId="61" fillId="0" borderId="112" xfId="0" applyNumberFormat="1" applyFont="1" applyBorder="1" applyAlignment="1">
      <alignment horizontal="center" vertical="center"/>
    </xf>
    <xf numFmtId="0" fontId="57" fillId="2" borderId="109" xfId="0" applyFont="1" applyFill="1" applyBorder="1" applyAlignment="1">
      <alignment horizontal="center" vertical="center" wrapText="1"/>
    </xf>
    <xf numFmtId="0" fontId="57" fillId="2" borderId="42" xfId="0" applyFont="1" applyFill="1" applyBorder="1" applyAlignment="1">
      <alignment horizontal="center" vertical="center" wrapText="1"/>
    </xf>
    <xf numFmtId="0" fontId="57" fillId="2" borderId="25" xfId="0" applyFont="1" applyFill="1" applyBorder="1" applyAlignment="1">
      <alignment horizontal="center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44" xfId="0" applyFont="1" applyBorder="1" applyAlignment="1">
      <alignment horizontal="left" vertical="center" wrapText="1"/>
    </xf>
    <xf numFmtId="0" fontId="55" fillId="0" borderId="61" xfId="0" applyFont="1" applyBorder="1" applyAlignment="1">
      <alignment horizontal="left" vertical="center" wrapText="1"/>
    </xf>
    <xf numFmtId="0" fontId="48" fillId="4" borderId="0" xfId="0" applyFont="1" applyFill="1" applyAlignment="1">
      <alignment horizontal="left" vertical="center" wrapText="1"/>
    </xf>
    <xf numFmtId="0" fontId="55" fillId="0" borderId="0" xfId="0" applyFont="1" applyAlignment="1">
      <alignment horizontal="center" vertical="center"/>
    </xf>
    <xf numFmtId="0" fontId="55" fillId="2" borderId="103" xfId="0" applyFont="1" applyFill="1" applyBorder="1" applyAlignment="1">
      <alignment horizontal="center" vertical="center"/>
    </xf>
    <xf numFmtId="0" fontId="55" fillId="2" borderId="104" xfId="0" applyFont="1" applyFill="1" applyBorder="1" applyAlignment="1">
      <alignment horizontal="center" vertical="center"/>
    </xf>
    <xf numFmtId="0" fontId="55" fillId="2" borderId="22" xfId="0" applyFont="1" applyFill="1" applyBorder="1" applyAlignment="1">
      <alignment horizontal="center" vertical="center"/>
    </xf>
    <xf numFmtId="0" fontId="61" fillId="0" borderId="46" xfId="0" applyFont="1" applyBorder="1" applyAlignment="1">
      <alignment horizontal="center" vertical="center"/>
    </xf>
    <xf numFmtId="0" fontId="61" fillId="0" borderId="44" xfId="0" applyFont="1" applyBorder="1" applyAlignment="1">
      <alignment horizontal="center" vertical="center"/>
    </xf>
    <xf numFmtId="0" fontId="61" fillId="0" borderId="45" xfId="0" applyFont="1" applyBorder="1" applyAlignment="1">
      <alignment horizontal="center" vertical="center"/>
    </xf>
    <xf numFmtId="0" fontId="62" fillId="4" borderId="68" xfId="0" applyFont="1" applyFill="1" applyBorder="1" applyAlignment="1">
      <alignment horizontal="center" vertical="center"/>
    </xf>
    <xf numFmtId="0" fontId="62" fillId="4" borderId="44" xfId="0" applyFont="1" applyFill="1" applyBorder="1" applyAlignment="1">
      <alignment horizontal="center" vertical="center"/>
    </xf>
    <xf numFmtId="0" fontId="62" fillId="4" borderId="61" xfId="0" applyFont="1" applyFill="1" applyBorder="1" applyAlignment="1">
      <alignment horizontal="center" vertical="center"/>
    </xf>
    <xf numFmtId="181" fontId="61" fillId="0" borderId="88" xfId="0" applyNumberFormat="1" applyFont="1" applyBorder="1" applyAlignment="1">
      <alignment horizontal="center" vertical="center"/>
    </xf>
    <xf numFmtId="181" fontId="61" fillId="0" borderId="90" xfId="0" applyNumberFormat="1" applyFont="1" applyBorder="1" applyAlignment="1">
      <alignment horizontal="center" vertical="center"/>
    </xf>
    <xf numFmtId="0" fontId="55" fillId="2" borderId="75" xfId="0" applyFont="1" applyFill="1" applyBorder="1" applyAlignment="1">
      <alignment horizontal="center" vertical="center" wrapText="1"/>
    </xf>
    <xf numFmtId="0" fontId="55" fillId="2" borderId="47" xfId="0" applyFont="1" applyFill="1" applyBorder="1" applyAlignment="1">
      <alignment horizontal="center" vertical="center" wrapText="1"/>
    </xf>
    <xf numFmtId="178" fontId="57" fillId="0" borderId="68" xfId="0" applyNumberFormat="1" applyFont="1" applyBorder="1" applyAlignment="1">
      <alignment horizontal="center" vertical="center" wrapText="1"/>
    </xf>
    <xf numFmtId="178" fontId="57" fillId="0" borderId="44" xfId="0" applyNumberFormat="1" applyFont="1" applyBorder="1" applyAlignment="1">
      <alignment horizontal="center" vertical="center" wrapText="1"/>
    </xf>
    <xf numFmtId="178" fontId="57" fillId="0" borderId="45" xfId="0" applyNumberFormat="1" applyFont="1" applyBorder="1" applyAlignment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0" fontId="50" fillId="4" borderId="96" xfId="0" applyFont="1" applyFill="1" applyBorder="1" applyAlignment="1">
      <alignment horizontal="center" vertical="center" wrapText="1"/>
    </xf>
    <xf numFmtId="0" fontId="67" fillId="4" borderId="96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left" vertical="center" wrapText="1"/>
    </xf>
    <xf numFmtId="0" fontId="55" fillId="2" borderId="26" xfId="0" applyFont="1" applyFill="1" applyBorder="1" applyAlignment="1">
      <alignment horizontal="center" vertical="center" wrapText="1"/>
    </xf>
    <xf numFmtId="0" fontId="55" fillId="2" borderId="27" xfId="0" applyFont="1" applyFill="1" applyBorder="1" applyAlignment="1">
      <alignment horizontal="center" vertical="center" wrapText="1"/>
    </xf>
    <xf numFmtId="0" fontId="57" fillId="2" borderId="110" xfId="0" applyFont="1" applyFill="1" applyBorder="1" applyAlignment="1">
      <alignment horizontal="center" vertical="center" wrapText="1"/>
    </xf>
    <xf numFmtId="0" fontId="46" fillId="10" borderId="14" xfId="6" applyFont="1" applyFill="1" applyBorder="1" applyAlignment="1">
      <alignment horizontal="center" vertical="center"/>
    </xf>
    <xf numFmtId="0" fontId="46" fillId="10" borderId="1" xfId="6" applyFont="1" applyFill="1" applyBorder="1" applyAlignment="1">
      <alignment horizontal="center" vertical="center"/>
    </xf>
    <xf numFmtId="0" fontId="46" fillId="0" borderId="10" xfId="6" applyFont="1" applyBorder="1" applyAlignment="1">
      <alignment horizontal="center" vertical="center" shrinkToFit="1"/>
    </xf>
    <xf numFmtId="0" fontId="46" fillId="0" borderId="30" xfId="6" applyFont="1" applyBorder="1" applyAlignment="1">
      <alignment horizontal="center" vertical="center" shrinkToFit="1"/>
    </xf>
    <xf numFmtId="0" fontId="46" fillId="0" borderId="11" xfId="6" applyFont="1" applyBorder="1" applyAlignment="1">
      <alignment horizontal="center" vertical="center" shrinkToFit="1"/>
    </xf>
    <xf numFmtId="0" fontId="46" fillId="0" borderId="5" xfId="6" applyFont="1" applyBorder="1" applyAlignment="1">
      <alignment horizontal="center" vertical="center" shrinkToFit="1"/>
    </xf>
    <xf numFmtId="0" fontId="46" fillId="0" borderId="0" xfId="6" applyFont="1" applyAlignment="1">
      <alignment horizontal="center" vertical="center" shrinkToFit="1"/>
    </xf>
    <xf numFmtId="0" fontId="46" fillId="0" borderId="6" xfId="6" applyFont="1" applyBorder="1" applyAlignment="1">
      <alignment horizontal="center" vertical="center" shrinkToFit="1"/>
    </xf>
    <xf numFmtId="0" fontId="46" fillId="0" borderId="34" xfId="6" applyFont="1" applyBorder="1" applyAlignment="1">
      <alignment horizontal="center" vertical="center" shrinkToFit="1"/>
    </xf>
    <xf numFmtId="0" fontId="46" fillId="0" borderId="35" xfId="6" applyFont="1" applyBorder="1" applyAlignment="1">
      <alignment horizontal="center" vertical="center" shrinkToFit="1"/>
    </xf>
    <xf numFmtId="0" fontId="46" fillId="0" borderId="28" xfId="6" applyFont="1" applyBorder="1" applyAlignment="1">
      <alignment horizontal="center" vertical="center" shrinkToFit="1"/>
    </xf>
    <xf numFmtId="0" fontId="46" fillId="10" borderId="30" xfId="6" applyFont="1" applyFill="1" applyBorder="1" applyAlignment="1">
      <alignment horizontal="center" vertical="center" wrapText="1"/>
    </xf>
    <xf numFmtId="0" fontId="46" fillId="10" borderId="11" xfId="6" applyFont="1" applyFill="1" applyBorder="1" applyAlignment="1">
      <alignment horizontal="center" vertical="center" wrapText="1"/>
    </xf>
    <xf numFmtId="0" fontId="46" fillId="10" borderId="0" xfId="6" applyFont="1" applyFill="1" applyAlignment="1">
      <alignment horizontal="center" vertical="center" wrapText="1"/>
    </xf>
    <xf numFmtId="0" fontId="46" fillId="10" borderId="6" xfId="6" applyFont="1" applyFill="1" applyBorder="1" applyAlignment="1">
      <alignment horizontal="center" vertical="center" wrapText="1"/>
    </xf>
    <xf numFmtId="0" fontId="46" fillId="10" borderId="35" xfId="6" applyFont="1" applyFill="1" applyBorder="1" applyAlignment="1">
      <alignment horizontal="center" vertical="center" wrapText="1"/>
    </xf>
    <xf numFmtId="0" fontId="46" fillId="10" borderId="28" xfId="6" applyFont="1" applyFill="1" applyBorder="1" applyAlignment="1">
      <alignment horizontal="center" vertical="center" wrapText="1"/>
    </xf>
    <xf numFmtId="0" fontId="46" fillId="0" borderId="10" xfId="6" applyFont="1" applyBorder="1" applyAlignment="1">
      <alignment horizontal="left" vertical="center" wrapText="1"/>
    </xf>
    <xf numFmtId="0" fontId="46" fillId="0" borderId="30" xfId="6" applyFont="1" applyBorder="1" applyAlignment="1">
      <alignment horizontal="left" vertical="center" wrapText="1"/>
    </xf>
    <xf numFmtId="0" fontId="46" fillId="0" borderId="11" xfId="6" applyFont="1" applyBorder="1" applyAlignment="1">
      <alignment horizontal="left" vertical="center" wrapText="1"/>
    </xf>
    <xf numFmtId="0" fontId="46" fillId="0" borderId="5" xfId="6" applyFont="1" applyBorder="1" applyAlignment="1">
      <alignment horizontal="left" vertical="center" wrapText="1"/>
    </xf>
    <xf numFmtId="0" fontId="46" fillId="0" borderId="0" xfId="6" applyFont="1" applyAlignment="1">
      <alignment horizontal="left" vertical="center" wrapText="1"/>
    </xf>
    <xf numFmtId="0" fontId="46" fillId="0" borderId="6" xfId="6" applyFont="1" applyBorder="1" applyAlignment="1">
      <alignment horizontal="left" vertical="center" wrapText="1"/>
    </xf>
    <xf numFmtId="0" fontId="46" fillId="0" borderId="34" xfId="6" applyFont="1" applyBorder="1" applyAlignment="1">
      <alignment horizontal="left" vertical="center" wrapText="1"/>
    </xf>
    <xf numFmtId="0" fontId="46" fillId="0" borderId="35" xfId="6" applyFont="1" applyBorder="1" applyAlignment="1">
      <alignment horizontal="left" vertical="center" wrapText="1"/>
    </xf>
    <xf numFmtId="0" fontId="46" fillId="0" borderId="28" xfId="6" applyFont="1" applyBorder="1" applyAlignment="1">
      <alignment horizontal="left" vertical="center" wrapText="1"/>
    </xf>
    <xf numFmtId="184" fontId="54" fillId="0" borderId="23" xfId="6" applyNumberFormat="1" applyFont="1" applyBorder="1" applyAlignment="1">
      <alignment horizontal="center" vertical="center"/>
    </xf>
    <xf numFmtId="184" fontId="54" fillId="0" borderId="37" xfId="6" applyNumberFormat="1" applyFont="1" applyBorder="1" applyAlignment="1">
      <alignment horizontal="center" vertical="center"/>
    </xf>
    <xf numFmtId="184" fontId="54" fillId="0" borderId="40" xfId="6" applyNumberFormat="1" applyFont="1" applyBorder="1" applyAlignment="1">
      <alignment horizontal="center" vertical="center"/>
    </xf>
    <xf numFmtId="184" fontId="54" fillId="0" borderId="12" xfId="6" applyNumberFormat="1" applyFont="1" applyBorder="1" applyAlignment="1">
      <alignment horizontal="center" vertical="center"/>
    </xf>
    <xf numFmtId="184" fontId="54" fillId="0" borderId="39" xfId="6" applyNumberFormat="1" applyFont="1" applyBorder="1" applyAlignment="1">
      <alignment horizontal="center" vertical="center"/>
    </xf>
    <xf numFmtId="184" fontId="54" fillId="0" borderId="41" xfId="6" applyNumberFormat="1" applyFont="1" applyBorder="1" applyAlignment="1">
      <alignment horizontal="center" vertical="center"/>
    </xf>
    <xf numFmtId="0" fontId="46" fillId="10" borderId="10" xfId="6" applyFont="1" applyFill="1" applyBorder="1" applyAlignment="1">
      <alignment horizontal="center" vertical="center" wrapText="1"/>
    </xf>
    <xf numFmtId="0" fontId="46" fillId="10" borderId="5" xfId="6" applyFont="1" applyFill="1" applyBorder="1" applyAlignment="1">
      <alignment horizontal="center" vertical="center" wrapText="1"/>
    </xf>
    <xf numFmtId="0" fontId="46" fillId="10" borderId="34" xfId="6" applyFont="1" applyFill="1" applyBorder="1" applyAlignment="1">
      <alignment horizontal="center" vertical="center" wrapText="1"/>
    </xf>
    <xf numFmtId="188" fontId="46" fillId="0" borderId="7" xfId="6" applyNumberFormat="1" applyFont="1" applyBorder="1" applyAlignment="1">
      <alignment horizontal="center" vertical="center" shrinkToFit="1"/>
    </xf>
    <xf numFmtId="188" fontId="46" fillId="0" borderId="8" xfId="6" applyNumberFormat="1" applyFont="1" applyBorder="1" applyAlignment="1">
      <alignment horizontal="center" vertical="center" shrinkToFit="1"/>
    </xf>
    <xf numFmtId="188" fontId="46" fillId="0" borderId="18" xfId="6" applyNumberFormat="1" applyFont="1" applyBorder="1" applyAlignment="1">
      <alignment horizontal="center" vertical="center" shrinkToFit="1"/>
    </xf>
    <xf numFmtId="186" fontId="46" fillId="0" borderId="10" xfId="6" applyNumberFormat="1" applyFont="1" applyBorder="1" applyAlignment="1">
      <alignment horizontal="center" vertical="center"/>
    </xf>
    <xf numFmtId="186" fontId="46" fillId="0" borderId="30" xfId="6" applyNumberFormat="1" applyFont="1" applyBorder="1" applyAlignment="1">
      <alignment horizontal="center" vertical="center"/>
    </xf>
    <xf numFmtId="186" fontId="46" fillId="0" borderId="31" xfId="6" applyNumberFormat="1" applyFont="1" applyBorder="1" applyAlignment="1">
      <alignment horizontal="center" vertical="center"/>
    </xf>
    <xf numFmtId="186" fontId="46" fillId="0" borderId="5" xfId="6" applyNumberFormat="1" applyFont="1" applyBorder="1" applyAlignment="1">
      <alignment horizontal="center" vertical="center"/>
    </xf>
    <xf numFmtId="186" fontId="46" fillId="0" borderId="0" xfId="6" applyNumberFormat="1" applyFont="1" applyAlignment="1">
      <alignment horizontal="center" vertical="center"/>
    </xf>
    <xf numFmtId="186" fontId="46" fillId="0" borderId="33" xfId="6" applyNumberFormat="1" applyFont="1" applyBorder="1" applyAlignment="1">
      <alignment horizontal="center" vertical="center"/>
    </xf>
    <xf numFmtId="186" fontId="46" fillId="0" borderId="34" xfId="6" applyNumberFormat="1" applyFont="1" applyBorder="1" applyAlignment="1">
      <alignment horizontal="center" vertical="center"/>
    </xf>
    <xf numFmtId="186" fontId="46" fillId="0" borderId="35" xfId="6" applyNumberFormat="1" applyFont="1" applyBorder="1" applyAlignment="1">
      <alignment horizontal="center" vertical="center"/>
    </xf>
    <xf numFmtId="186" fontId="46" fillId="0" borderId="36" xfId="6" applyNumberFormat="1" applyFont="1" applyBorder="1" applyAlignment="1">
      <alignment horizontal="center" vertical="center"/>
    </xf>
    <xf numFmtId="184" fontId="46" fillId="0" borderId="23" xfId="6" applyNumberFormat="1" applyFont="1" applyBorder="1" applyAlignment="1">
      <alignment horizontal="center" vertical="center" shrinkToFit="1"/>
    </xf>
    <xf numFmtId="184" fontId="46" fillId="0" borderId="37" xfId="6" applyNumberFormat="1" applyFont="1" applyBorder="1" applyAlignment="1">
      <alignment horizontal="center" vertical="center" shrinkToFit="1"/>
    </xf>
    <xf numFmtId="184" fontId="46" fillId="0" borderId="22" xfId="6" applyNumberFormat="1" applyFont="1" applyBorder="1" applyAlignment="1">
      <alignment horizontal="center" vertical="center" shrinkToFit="1"/>
    </xf>
    <xf numFmtId="184" fontId="46" fillId="0" borderId="5" xfId="6" applyNumberFormat="1" applyFont="1" applyBorder="1" applyAlignment="1">
      <alignment horizontal="center" vertical="center" shrinkToFit="1"/>
    </xf>
    <xf numFmtId="184" fontId="46" fillId="0" borderId="0" xfId="6" applyNumberFormat="1" applyFont="1" applyAlignment="1">
      <alignment horizontal="center" vertical="center" shrinkToFit="1"/>
    </xf>
    <xf numFmtId="184" fontId="46" fillId="0" borderId="6" xfId="6" applyNumberFormat="1" applyFont="1" applyBorder="1" applyAlignment="1">
      <alignment horizontal="center" vertical="center" shrinkToFit="1"/>
    </xf>
    <xf numFmtId="0" fontId="46" fillId="0" borderId="7" xfId="6" applyFont="1" applyBorder="1" applyAlignment="1">
      <alignment horizontal="left" vertical="center" shrinkToFit="1"/>
    </xf>
    <xf numFmtId="0" fontId="46" fillId="0" borderId="8" xfId="6" applyFont="1" applyBorder="1" applyAlignment="1">
      <alignment horizontal="left" vertical="center" shrinkToFit="1"/>
    </xf>
    <xf numFmtId="0" fontId="46" fillId="0" borderId="9" xfId="6" applyFont="1" applyBorder="1" applyAlignment="1">
      <alignment horizontal="left" vertical="center" shrinkToFit="1"/>
    </xf>
    <xf numFmtId="183" fontId="46" fillId="0" borderId="7" xfId="6" applyNumberFormat="1" applyFont="1" applyBorder="1" applyAlignment="1">
      <alignment horizontal="center" vertical="center" shrinkToFit="1"/>
    </xf>
    <xf numFmtId="183" fontId="46" fillId="0" borderId="9" xfId="6" applyNumberFormat="1" applyFont="1" applyBorder="1" applyAlignment="1">
      <alignment horizontal="center" vertical="center" shrinkToFit="1"/>
    </xf>
    <xf numFmtId="0" fontId="46" fillId="0" borderId="7" xfId="6" applyFont="1" applyBorder="1" applyAlignment="1">
      <alignment horizontal="center" vertical="center" shrinkToFit="1"/>
    </xf>
    <xf numFmtId="0" fontId="46" fillId="0" borderId="8" xfId="6" applyFont="1" applyBorder="1" applyAlignment="1">
      <alignment horizontal="center" vertical="center" shrinkToFit="1"/>
    </xf>
    <xf numFmtId="0" fontId="46" fillId="0" borderId="9" xfId="6" applyFont="1" applyBorder="1" applyAlignment="1">
      <alignment horizontal="center" vertical="center" shrinkToFit="1"/>
    </xf>
    <xf numFmtId="178" fontId="66" fillId="4" borderId="0" xfId="4" applyNumberFormat="1" applyFont="1" applyFill="1" applyAlignment="1">
      <alignment horizontal="center" vertical="center"/>
    </xf>
    <xf numFmtId="0" fontId="73" fillId="0" borderId="0" xfId="6" applyFont="1" applyAlignment="1">
      <alignment horizontal="center" vertical="center"/>
    </xf>
    <xf numFmtId="0" fontId="77" fillId="10" borderId="62" xfId="6" applyFont="1" applyFill="1" applyBorder="1" applyAlignment="1">
      <alignment horizontal="center" vertical="center" textRotation="255" wrapText="1"/>
    </xf>
    <xf numFmtId="0" fontId="46" fillId="10" borderId="63" xfId="6" applyFont="1" applyFill="1" applyBorder="1" applyAlignment="1">
      <alignment horizontal="center" vertical="center" textRotation="255" wrapText="1"/>
    </xf>
    <xf numFmtId="0" fontId="46" fillId="10" borderId="64" xfId="6" applyFont="1" applyFill="1" applyBorder="1" applyAlignment="1">
      <alignment horizontal="center" vertical="center" textRotation="255" wrapText="1"/>
    </xf>
    <xf numFmtId="0" fontId="46" fillId="10" borderId="23" xfId="6" applyFont="1" applyFill="1" applyBorder="1" applyAlignment="1">
      <alignment horizontal="center" vertical="center" wrapText="1"/>
    </xf>
    <xf numFmtId="0" fontId="46" fillId="10" borderId="37" xfId="6" applyFont="1" applyFill="1" applyBorder="1" applyAlignment="1">
      <alignment horizontal="center" vertical="center"/>
    </xf>
    <xf numFmtId="0" fontId="46" fillId="10" borderId="22" xfId="6" applyFont="1" applyFill="1" applyBorder="1" applyAlignment="1">
      <alignment horizontal="center" vertical="center"/>
    </xf>
    <xf numFmtId="0" fontId="46" fillId="10" borderId="12" xfId="6" applyFont="1" applyFill="1" applyBorder="1" applyAlignment="1">
      <alignment horizontal="center" vertical="center"/>
    </xf>
    <xf numFmtId="0" fontId="46" fillId="10" borderId="39" xfId="6" applyFont="1" applyFill="1" applyBorder="1" applyAlignment="1">
      <alignment horizontal="center" vertical="center"/>
    </xf>
    <xf numFmtId="0" fontId="46" fillId="10" borderId="59" xfId="6" applyFont="1" applyFill="1" applyBorder="1" applyAlignment="1">
      <alignment horizontal="center" vertical="center"/>
    </xf>
    <xf numFmtId="0" fontId="46" fillId="10" borderId="37" xfId="6" applyFont="1" applyFill="1" applyBorder="1" applyAlignment="1">
      <alignment horizontal="center" vertical="center" wrapText="1"/>
    </xf>
    <xf numFmtId="0" fontId="46" fillId="10" borderId="22" xfId="6" applyFont="1" applyFill="1" applyBorder="1" applyAlignment="1">
      <alignment horizontal="center" vertical="center" wrapText="1"/>
    </xf>
    <xf numFmtId="0" fontId="46" fillId="10" borderId="39" xfId="6" applyFont="1" applyFill="1" applyBorder="1" applyAlignment="1">
      <alignment horizontal="center" vertical="center" wrapText="1"/>
    </xf>
    <xf numFmtId="0" fontId="46" fillId="10" borderId="59" xfId="6" applyFont="1" applyFill="1" applyBorder="1" applyAlignment="1">
      <alignment horizontal="center" vertical="center" wrapText="1"/>
    </xf>
    <xf numFmtId="0" fontId="48" fillId="0" borderId="23" xfId="6" applyFont="1" applyBorder="1" applyAlignment="1">
      <alignment horizontal="left" vertical="center"/>
    </xf>
    <xf numFmtId="0" fontId="48" fillId="0" borderId="37" xfId="6" applyFont="1" applyBorder="1" applyAlignment="1">
      <alignment horizontal="left" vertical="center"/>
    </xf>
    <xf numFmtId="0" fontId="48" fillId="0" borderId="40" xfId="6" applyFont="1" applyBorder="1" applyAlignment="1">
      <alignment horizontal="left" vertical="center"/>
    </xf>
    <xf numFmtId="0" fontId="48" fillId="0" borderId="5" xfId="6" applyFont="1" applyBorder="1" applyAlignment="1">
      <alignment horizontal="left" vertical="center"/>
    </xf>
    <xf numFmtId="0" fontId="48" fillId="0" borderId="0" xfId="6" applyFont="1" applyAlignment="1">
      <alignment horizontal="left" vertical="center"/>
    </xf>
    <xf numFmtId="0" fontId="48" fillId="0" borderId="33" xfId="6" applyFont="1" applyBorder="1" applyAlignment="1">
      <alignment horizontal="left" vertical="center"/>
    </xf>
    <xf numFmtId="0" fontId="48" fillId="0" borderId="12" xfId="6" applyFont="1" applyBorder="1" applyAlignment="1">
      <alignment horizontal="left" vertical="center"/>
    </xf>
    <xf numFmtId="0" fontId="48" fillId="0" borderId="39" xfId="6" applyFont="1" applyBorder="1" applyAlignment="1">
      <alignment horizontal="left" vertical="center"/>
    </xf>
    <xf numFmtId="0" fontId="48" fillId="0" borderId="41" xfId="6" applyFont="1" applyBorder="1" applyAlignment="1">
      <alignment horizontal="left" vertical="center"/>
    </xf>
    <xf numFmtId="184" fontId="46" fillId="10" borderId="30" xfId="6" applyNumberFormat="1" applyFont="1" applyFill="1" applyBorder="1" applyAlignment="1">
      <alignment horizontal="center" vertical="center" wrapText="1"/>
    </xf>
    <xf numFmtId="184" fontId="46" fillId="10" borderId="6" xfId="6" applyNumberFormat="1" applyFont="1" applyFill="1" applyBorder="1" applyAlignment="1">
      <alignment horizontal="center" vertical="center" wrapText="1"/>
    </xf>
    <xf numFmtId="184" fontId="46" fillId="10" borderId="0" xfId="6" applyNumberFormat="1" applyFont="1" applyFill="1" applyAlignment="1">
      <alignment horizontal="center" vertical="center" wrapText="1"/>
    </xf>
    <xf numFmtId="184" fontId="46" fillId="10" borderId="35" xfId="6" applyNumberFormat="1" applyFont="1" applyFill="1" applyBorder="1" applyAlignment="1">
      <alignment horizontal="center" vertical="center" wrapText="1"/>
    </xf>
    <xf numFmtId="184" fontId="46" fillId="10" borderId="28" xfId="6" applyNumberFormat="1" applyFont="1" applyFill="1" applyBorder="1" applyAlignment="1">
      <alignment horizontal="center" vertical="center" wrapText="1"/>
    </xf>
    <xf numFmtId="186" fontId="46" fillId="0" borderId="10" xfId="6" applyNumberFormat="1" applyFont="1" applyBorder="1" applyAlignment="1">
      <alignment horizontal="center" vertical="center" wrapText="1"/>
    </xf>
    <xf numFmtId="186" fontId="46" fillId="0" borderId="30" xfId="6" applyNumberFormat="1" applyFont="1" applyBorder="1" applyAlignment="1">
      <alignment horizontal="center" vertical="center" wrapText="1"/>
    </xf>
    <xf numFmtId="186" fontId="46" fillId="0" borderId="11" xfId="6" applyNumberFormat="1" applyFont="1" applyBorder="1" applyAlignment="1">
      <alignment horizontal="center" vertical="center" wrapText="1"/>
    </xf>
    <xf numFmtId="186" fontId="46" fillId="0" borderId="5" xfId="6" applyNumberFormat="1" applyFont="1" applyBorder="1" applyAlignment="1">
      <alignment horizontal="center" vertical="center" wrapText="1"/>
    </xf>
    <xf numFmtId="186" fontId="46" fillId="0" borderId="0" xfId="6" applyNumberFormat="1" applyFont="1" applyAlignment="1">
      <alignment horizontal="center" vertical="center" wrapText="1"/>
    </xf>
    <xf numFmtId="186" fontId="46" fillId="0" borderId="6" xfId="6" applyNumberFormat="1" applyFont="1" applyBorder="1" applyAlignment="1">
      <alignment horizontal="center" vertical="center" wrapText="1"/>
    </xf>
    <xf numFmtId="186" fontId="46" fillId="0" borderId="34" xfId="6" applyNumberFormat="1" applyFont="1" applyBorder="1" applyAlignment="1">
      <alignment horizontal="center" vertical="center" wrapText="1"/>
    </xf>
    <xf numFmtId="186" fontId="46" fillId="0" borderId="35" xfId="6" applyNumberFormat="1" applyFont="1" applyBorder="1" applyAlignment="1">
      <alignment horizontal="center" vertical="center" wrapText="1"/>
    </xf>
    <xf numFmtId="186" fontId="46" fillId="0" borderId="28" xfId="6" applyNumberFormat="1" applyFont="1" applyBorder="1" applyAlignment="1">
      <alignment horizontal="center" vertical="center" wrapText="1"/>
    </xf>
    <xf numFmtId="187" fontId="46" fillId="0" borderId="10" xfId="6" applyNumberFormat="1" applyFont="1" applyBorder="1" applyAlignment="1">
      <alignment horizontal="center" vertical="center" wrapText="1"/>
    </xf>
    <xf numFmtId="187" fontId="46" fillId="0" borderId="30" xfId="6" applyNumberFormat="1" applyFont="1" applyBorder="1" applyAlignment="1">
      <alignment horizontal="center" vertical="center" wrapText="1"/>
    </xf>
    <xf numFmtId="187" fontId="46" fillId="0" borderId="31" xfId="6" applyNumberFormat="1" applyFont="1" applyBorder="1" applyAlignment="1">
      <alignment horizontal="center" vertical="center" wrapText="1"/>
    </xf>
    <xf numFmtId="187" fontId="46" fillId="0" borderId="5" xfId="6" applyNumberFormat="1" applyFont="1" applyBorder="1" applyAlignment="1">
      <alignment horizontal="center" vertical="center" wrapText="1"/>
    </xf>
    <xf numFmtId="187" fontId="46" fillId="0" borderId="0" xfId="6" applyNumberFormat="1" applyFont="1" applyAlignment="1">
      <alignment horizontal="center" vertical="center" wrapText="1"/>
    </xf>
    <xf numFmtId="187" fontId="46" fillId="0" borderId="33" xfId="6" applyNumberFormat="1" applyFont="1" applyBorder="1" applyAlignment="1">
      <alignment horizontal="center" vertical="center" wrapText="1"/>
    </xf>
    <xf numFmtId="187" fontId="46" fillId="0" borderId="34" xfId="6" applyNumberFormat="1" applyFont="1" applyBorder="1" applyAlignment="1">
      <alignment horizontal="center" vertical="center" wrapText="1"/>
    </xf>
    <xf numFmtId="187" fontId="46" fillId="0" borderId="35" xfId="6" applyNumberFormat="1" applyFont="1" applyBorder="1" applyAlignment="1">
      <alignment horizontal="center" vertical="center" wrapText="1"/>
    </xf>
    <xf numFmtId="187" fontId="46" fillId="0" borderId="36" xfId="6" applyNumberFormat="1" applyFont="1" applyBorder="1" applyAlignment="1">
      <alignment horizontal="center" vertical="center" wrapText="1"/>
    </xf>
    <xf numFmtId="0" fontId="54" fillId="0" borderId="0" xfId="6" applyFont="1" applyAlignment="1">
      <alignment horizontal="left" vertical="center" wrapText="1"/>
    </xf>
    <xf numFmtId="0" fontId="54" fillId="0" borderId="0" xfId="6" applyFont="1" applyAlignment="1">
      <alignment horizontal="left" vertical="center"/>
    </xf>
    <xf numFmtId="0" fontId="62" fillId="0" borderId="0" xfId="6" applyFont="1" applyAlignment="1">
      <alignment horizontal="center" vertical="center"/>
    </xf>
    <xf numFmtId="0" fontId="66" fillId="0" borderId="1" xfId="6" applyFont="1" applyBorder="1" applyAlignment="1">
      <alignment horizontal="center" vertical="center"/>
    </xf>
    <xf numFmtId="184" fontId="66" fillId="0" borderId="1" xfId="6" applyNumberFormat="1" applyFont="1" applyBorder="1" applyAlignment="1">
      <alignment horizontal="left" vertical="center" shrinkToFit="1"/>
    </xf>
    <xf numFmtId="0" fontId="62" fillId="0" borderId="3" xfId="6" applyFont="1" applyBorder="1" applyAlignment="1">
      <alignment horizontal="center" vertical="center"/>
    </xf>
    <xf numFmtId="0" fontId="62" fillId="0" borderId="12" xfId="6" applyFont="1" applyBorder="1" applyAlignment="1">
      <alignment horizontal="center" vertical="center"/>
    </xf>
    <xf numFmtId="0" fontId="62" fillId="0" borderId="2" xfId="6" applyFont="1" applyBorder="1" applyAlignment="1">
      <alignment horizontal="center" vertical="center"/>
    </xf>
    <xf numFmtId="0" fontId="62" fillId="0" borderId="10" xfId="6" applyFont="1" applyBorder="1" applyAlignment="1">
      <alignment horizontal="center" vertical="center"/>
    </xf>
    <xf numFmtId="184" fontId="66" fillId="0" borderId="1" xfId="6" applyNumberFormat="1" applyFont="1" applyBorder="1" applyAlignment="1">
      <alignment horizontal="left" vertical="center"/>
    </xf>
    <xf numFmtId="0" fontId="85" fillId="11" borderId="0" xfId="0" applyFont="1" applyFill="1" applyAlignment="1">
      <alignment horizontal="center" vertical="center" wrapText="1"/>
    </xf>
    <xf numFmtId="0" fontId="86" fillId="0" borderId="21" xfId="0" applyFont="1" applyBorder="1" applyAlignment="1">
      <alignment horizontal="left" vertical="top" wrapText="1"/>
    </xf>
    <xf numFmtId="0" fontId="86" fillId="0" borderId="37" xfId="0" applyFont="1" applyBorder="1" applyAlignment="1">
      <alignment horizontal="left" vertical="top"/>
    </xf>
    <xf numFmtId="0" fontId="86" fillId="0" borderId="40" xfId="0" applyFont="1" applyBorder="1" applyAlignment="1">
      <alignment horizontal="left" vertical="top"/>
    </xf>
    <xf numFmtId="0" fontId="86" fillId="0" borderId="27" xfId="0" applyFont="1" applyBorder="1" applyAlignment="1">
      <alignment horizontal="left" vertical="top"/>
    </xf>
    <xf numFmtId="0" fontId="86" fillId="0" borderId="35" xfId="0" applyFont="1" applyBorder="1" applyAlignment="1">
      <alignment horizontal="left" vertical="top"/>
    </xf>
    <xf numFmtId="0" fontId="86" fillId="0" borderId="36" xfId="0" applyFont="1" applyBorder="1" applyAlignment="1">
      <alignment horizontal="left" vertical="top"/>
    </xf>
    <xf numFmtId="0" fontId="54" fillId="0" borderId="93" xfId="0" applyFont="1" applyBorder="1" applyAlignment="1">
      <alignment horizontal="left" vertical="top" wrapText="1"/>
    </xf>
    <xf numFmtId="0" fontId="54" fillId="0" borderId="94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8" xfId="0" applyNumberFormat="1" applyFont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8" fontId="3" fillId="0" borderId="68" xfId="0" applyNumberFormat="1" applyFont="1" applyBorder="1" applyAlignment="1">
      <alignment horizontal="center" vertical="center" wrapText="1"/>
    </xf>
    <xf numFmtId="178" fontId="3" fillId="0" borderId="44" xfId="0" applyNumberFormat="1" applyFont="1" applyBorder="1" applyAlignment="1">
      <alignment horizontal="center" vertical="center" wrapText="1"/>
    </xf>
    <xf numFmtId="178" fontId="3" fillId="0" borderId="45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178" fontId="4" fillId="0" borderId="69" xfId="0" applyNumberFormat="1" applyFont="1" applyBorder="1" applyAlignment="1">
      <alignment horizontal="center" vertical="center"/>
    </xf>
    <xf numFmtId="178" fontId="4" fillId="0" borderId="44" xfId="0" applyNumberFormat="1" applyFont="1" applyBorder="1" applyAlignment="1">
      <alignment horizontal="center" vertical="center"/>
    </xf>
    <xf numFmtId="178" fontId="4" fillId="0" borderId="61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8" xfId="0" applyNumberFormat="1" applyFont="1" applyFill="1" applyBorder="1" applyAlignment="1">
      <alignment horizontal="center" vertical="center"/>
    </xf>
    <xf numFmtId="177" fontId="11" fillId="2" borderId="9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left" vertical="center" wrapText="1"/>
    </xf>
    <xf numFmtId="178" fontId="7" fillId="0" borderId="18" xfId="0" applyNumberFormat="1" applyFont="1" applyBorder="1" applyAlignment="1">
      <alignment horizontal="left" vertical="center" wrapText="1"/>
    </xf>
    <xf numFmtId="178" fontId="26" fillId="0" borderId="55" xfId="0" applyNumberFormat="1" applyFont="1" applyBorder="1" applyAlignment="1">
      <alignment horizontal="left" vertical="center"/>
    </xf>
    <xf numFmtId="178" fontId="26" fillId="0" borderId="56" xfId="0" applyNumberFormat="1" applyFont="1" applyBorder="1" applyAlignment="1">
      <alignment horizontal="left" vertical="center"/>
    </xf>
    <xf numFmtId="178" fontId="26" fillId="0" borderId="57" xfId="0" applyNumberFormat="1" applyFont="1" applyBorder="1" applyAlignment="1">
      <alignment horizontal="left" vertical="center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178" fontId="25" fillId="0" borderId="24" xfId="0" applyNumberFormat="1" applyFont="1" applyBorder="1" applyAlignment="1">
      <alignment horizontal="center" vertical="center"/>
    </xf>
    <xf numFmtId="178" fontId="25" fillId="0" borderId="42" xfId="0" applyNumberFormat="1" applyFont="1" applyBorder="1" applyAlignment="1">
      <alignment horizontal="center" vertical="center"/>
    </xf>
    <xf numFmtId="178" fontId="25" fillId="0" borderId="2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78" fontId="6" fillId="0" borderId="34" xfId="0" applyNumberFormat="1" applyFont="1" applyBorder="1" applyAlignment="1">
      <alignment horizontal="center" vertical="center"/>
    </xf>
    <xf numFmtId="178" fontId="6" fillId="0" borderId="35" xfId="0" applyNumberFormat="1" applyFont="1" applyBorder="1" applyAlignment="1">
      <alignment horizontal="center" vertical="center"/>
    </xf>
    <xf numFmtId="178" fontId="6" fillId="0" borderId="36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178" fontId="4" fillId="0" borderId="23" xfId="0" applyNumberFormat="1" applyFont="1" applyBorder="1" applyAlignment="1">
      <alignment horizontal="center" vertical="center" wrapText="1"/>
    </xf>
    <xf numFmtId="178" fontId="4" fillId="0" borderId="37" xfId="0" applyNumberFormat="1" applyFont="1" applyBorder="1" applyAlignment="1">
      <alignment horizontal="center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178" fontId="4" fillId="0" borderId="24" xfId="0" applyNumberFormat="1" applyFont="1" applyBorder="1" applyAlignment="1">
      <alignment horizontal="center" vertical="center"/>
    </xf>
    <xf numFmtId="178" fontId="4" fillId="0" borderId="42" xfId="0" applyNumberFormat="1" applyFont="1" applyBorder="1" applyAlignment="1">
      <alignment horizontal="center" vertical="center"/>
    </xf>
    <xf numFmtId="178" fontId="4" fillId="0" borderId="25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wrapText="1"/>
    </xf>
    <xf numFmtId="178" fontId="4" fillId="0" borderId="8" xfId="0" applyNumberFormat="1" applyFont="1" applyBorder="1" applyAlignment="1">
      <alignment horizontal="center" vertical="center" wrapText="1"/>
    </xf>
    <xf numFmtId="178" fontId="4" fillId="0" borderId="9" xfId="0" applyNumberFormat="1" applyFont="1" applyBorder="1" applyAlignment="1">
      <alignment horizontal="center" vertical="center" wrapText="1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1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 wrapText="1"/>
    </xf>
    <xf numFmtId="0" fontId="7" fillId="2" borderId="79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178" fontId="3" fillId="0" borderId="55" xfId="0" applyNumberFormat="1" applyFont="1" applyBorder="1" applyAlignment="1">
      <alignment horizontal="left" vertical="center"/>
    </xf>
    <xf numFmtId="178" fontId="3" fillId="0" borderId="56" xfId="0" applyNumberFormat="1" applyFont="1" applyBorder="1" applyAlignment="1">
      <alignment horizontal="left" vertical="center"/>
    </xf>
    <xf numFmtId="178" fontId="3" fillId="0" borderId="57" xfId="0" applyNumberFormat="1" applyFont="1" applyBorder="1" applyAlignment="1">
      <alignment horizontal="left" vertical="center"/>
    </xf>
    <xf numFmtId="178" fontId="4" fillId="0" borderId="27" xfId="0" applyNumberFormat="1" applyFont="1" applyBorder="1" applyAlignment="1">
      <alignment horizontal="center" vertical="center" wrapText="1"/>
    </xf>
    <xf numFmtId="178" fontId="4" fillId="0" borderId="35" xfId="0" applyNumberFormat="1" applyFont="1" applyBorder="1" applyAlignment="1">
      <alignment horizontal="center" vertical="center" wrapText="1"/>
    </xf>
    <xf numFmtId="178" fontId="4" fillId="0" borderId="36" xfId="0" applyNumberFormat="1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 wrapText="1"/>
    </xf>
    <xf numFmtId="178" fontId="3" fillId="0" borderId="42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178" fontId="3" fillId="0" borderId="24" xfId="0" applyNumberFormat="1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8" fontId="4" fillId="0" borderId="37" xfId="0" applyNumberFormat="1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8" fontId="23" fillId="0" borderId="10" xfId="0" applyNumberFormat="1" applyFont="1" applyBorder="1" applyAlignment="1">
      <alignment horizontal="left" vertical="center"/>
    </xf>
    <xf numFmtId="178" fontId="23" fillId="0" borderId="30" xfId="0" applyNumberFormat="1" applyFont="1" applyBorder="1" applyAlignment="1">
      <alignment horizontal="left" vertical="center"/>
    </xf>
    <xf numFmtId="178" fontId="23" fillId="0" borderId="31" xfId="0" applyNumberFormat="1" applyFont="1" applyBorder="1" applyAlignment="1">
      <alignment horizontal="left" vertical="center"/>
    </xf>
    <xf numFmtId="178" fontId="23" fillId="0" borderId="34" xfId="0" applyNumberFormat="1" applyFont="1" applyBorder="1" applyAlignment="1">
      <alignment horizontal="left" vertical="center"/>
    </xf>
    <xf numFmtId="178" fontId="23" fillId="0" borderId="35" xfId="0" applyNumberFormat="1" applyFont="1" applyBorder="1" applyAlignment="1">
      <alignment horizontal="left" vertical="center"/>
    </xf>
    <xf numFmtId="178" fontId="23" fillId="0" borderId="36" xfId="0" applyNumberFormat="1" applyFont="1" applyBorder="1" applyAlignment="1">
      <alignment horizontal="left" vertical="center"/>
    </xf>
    <xf numFmtId="178" fontId="3" fillId="0" borderId="27" xfId="0" applyNumberFormat="1" applyFont="1" applyBorder="1" applyAlignment="1">
      <alignment horizontal="center" vertical="center" wrapText="1"/>
    </xf>
    <xf numFmtId="178" fontId="3" fillId="0" borderId="35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8" fontId="5" fillId="0" borderId="42" xfId="0" applyNumberFormat="1" applyFont="1" applyBorder="1" applyAlignment="1">
      <alignment horizontal="left" vertical="center"/>
    </xf>
    <xf numFmtId="178" fontId="5" fillId="0" borderId="25" xfId="0" applyNumberFormat="1" applyFont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/>
    </xf>
    <xf numFmtId="178" fontId="3" fillId="0" borderId="21" xfId="0" applyNumberFormat="1" applyFont="1" applyBorder="1" applyAlignment="1">
      <alignment horizontal="center" vertical="center"/>
    </xf>
    <xf numFmtId="178" fontId="3" fillId="0" borderId="6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2" fillId="0" borderId="0" xfId="0" applyFont="1" applyAlignment="1">
      <alignment horizontal="right" shrinkToFit="1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7">
    <cellStyle name="標準" xfId="0" builtinId="0"/>
    <cellStyle name="標準 15" xfId="2" xr:uid="{00000000-0005-0000-0000-000001000000}"/>
    <cellStyle name="標準 2" xfId="1" xr:uid="{00000000-0005-0000-0000-000002000000}"/>
    <cellStyle name="標準 2 2" xfId="3" xr:uid="{00000000-0005-0000-0000-000003000000}"/>
    <cellStyle name="標準 2 2 2" xfId="4" xr:uid="{00000000-0005-0000-0000-000004000000}"/>
    <cellStyle name="標準 2 2 3" xfId="6" xr:uid="{696C9034-C909-468C-955D-25CF463FD965}"/>
    <cellStyle name="標準 3" xfId="5" xr:uid="{00000000-0005-0000-0000-000005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ゴシック"/>
        <scheme val="none"/>
      </font>
      <numFmt numFmtId="0" formatCode="General"/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21</xdr:col>
      <xdr:colOff>476250</xdr:colOff>
      <xdr:row>2</xdr:row>
      <xdr:rowOff>295275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620875" y="0"/>
          <a:ext cx="3781425" cy="1019175"/>
        </a:xfrm>
        <a:prstGeom prst="borderCallout1">
          <a:avLst>
            <a:gd name="adj1" fmla="val 63983"/>
            <a:gd name="adj2" fmla="val 100767"/>
            <a:gd name="adj3" fmla="val 127791"/>
            <a:gd name="adj4" fmla="val 108812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=INDEX($S$4:$V$700,MATCH($W4&amp;X$3,INDEX($S$4:$S$700&amp;$U$4:$U$700,),0),MATCH("</a:t>
          </a:r>
          <a:r>
            <a:rPr kumimoji="1" lang="ja-JP" altLang="en-US" sz="1100"/>
            <a:t>施設名</a:t>
          </a:r>
          <a:r>
            <a:rPr kumimoji="1" lang="en-US" altLang="ja-JP" sz="1100"/>
            <a:t>",$S$3:$V$3,0))</a:t>
          </a:r>
          <a:r>
            <a:rPr kumimoji="1" lang="ja-JP" altLang="en-US" sz="1100"/>
            <a:t>と貼り付けてコピー</a:t>
          </a:r>
        </a:p>
      </xdr:txBody>
    </xdr:sp>
    <xdr:clientData/>
  </xdr:twoCellAnchor>
  <xdr:twoCellAnchor>
    <xdr:from>
      <xdr:col>23</xdr:col>
      <xdr:colOff>95250</xdr:colOff>
      <xdr:row>495</xdr:row>
      <xdr:rowOff>123825</xdr:rowOff>
    </xdr:from>
    <xdr:to>
      <xdr:col>29</xdr:col>
      <xdr:colOff>419100</xdr:colOff>
      <xdr:row>507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535775" y="84153375"/>
          <a:ext cx="4438650" cy="16954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札幌市外の児童について</a:t>
          </a:r>
          <a:endParaRPr kumimoji="1" lang="en-US" altLang="ja-JP" sz="1400"/>
        </a:p>
        <a:p>
          <a:r>
            <a:rPr kumimoji="1" lang="ja-JP" altLang="en-US" sz="1400"/>
            <a:t>　貴施設に通所（園）している児童のうち、札幌市以外の児童全てを指します。</a:t>
          </a:r>
          <a:endParaRPr kumimoji="1" lang="en-US" altLang="ja-JP" sz="1400"/>
        </a:p>
        <a:p>
          <a:r>
            <a:rPr kumimoji="1" lang="ja-JP" altLang="en-US" sz="1400"/>
            <a:t>例）札幌市</a:t>
          </a:r>
          <a:r>
            <a:rPr kumimoji="1" lang="en-US" altLang="ja-JP" sz="1400"/>
            <a:t>2</a:t>
          </a:r>
          <a:r>
            <a:rPr kumimoji="1" lang="ja-JP" altLang="en-US" sz="1400"/>
            <a:t>人、○○市</a:t>
          </a:r>
          <a:r>
            <a:rPr kumimoji="1" lang="en-US" altLang="ja-JP" sz="1400"/>
            <a:t>5</a:t>
          </a:r>
          <a:r>
            <a:rPr kumimoji="1" lang="ja-JP" altLang="en-US" sz="1400"/>
            <a:t>人、△△市</a:t>
          </a:r>
          <a:r>
            <a:rPr kumimoji="1" lang="en-US" altLang="ja-JP" sz="1400"/>
            <a:t>3</a:t>
          </a:r>
          <a:r>
            <a:rPr kumimoji="1" lang="ja-JP" altLang="en-US" sz="1400"/>
            <a:t>人、貴施設の属する市</a:t>
          </a:r>
          <a:r>
            <a:rPr kumimoji="1" lang="en-US" altLang="ja-JP" sz="1400"/>
            <a:t>25</a:t>
          </a:r>
          <a:r>
            <a:rPr kumimoji="1" lang="ja-JP" altLang="en-US" sz="1400"/>
            <a:t>人</a:t>
          </a:r>
          <a:endParaRPr kumimoji="1" lang="en-US" altLang="ja-JP" sz="1400"/>
        </a:p>
        <a:p>
          <a:r>
            <a:rPr kumimoji="1" lang="ja-JP" altLang="en-US" sz="1400"/>
            <a:t>　⇒札幌市外：</a:t>
          </a:r>
          <a:r>
            <a:rPr kumimoji="1" lang="en-US" altLang="ja-JP" sz="1400"/>
            <a:t>33</a:t>
          </a:r>
          <a:r>
            <a:rPr kumimoji="1" lang="ja-JP" altLang="en-US" sz="1400"/>
            <a:t>人（＝</a:t>
          </a:r>
          <a:r>
            <a:rPr kumimoji="1" lang="en-US" altLang="ja-JP" sz="1400"/>
            <a:t>5+3+25</a:t>
          </a:r>
          <a:r>
            <a:rPr kumimoji="1" lang="ja-JP" altLang="en-US" sz="1400"/>
            <a:t>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185058</xdr:colOff>
      <xdr:row>1</xdr:row>
      <xdr:rowOff>9525</xdr:rowOff>
    </xdr:from>
    <xdr:to>
      <xdr:col>5</xdr:col>
      <xdr:colOff>1438276</xdr:colOff>
      <xdr:row>2</xdr:row>
      <xdr:rowOff>63954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BE94A85-D0DB-4C35-B32A-1C1AAB2D231E}"/>
            </a:ext>
          </a:extLst>
        </xdr:cNvPr>
        <xdr:cNvSpPr/>
      </xdr:nvSpPr>
      <xdr:spPr>
        <a:xfrm>
          <a:off x="7328808" y="333375"/>
          <a:ext cx="1253218" cy="35922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手入力</a:t>
          </a:r>
        </a:p>
      </xdr:txBody>
    </xdr:sp>
    <xdr:clientData/>
  </xdr:twoCellAnchor>
  <xdr:twoCellAnchor>
    <xdr:from>
      <xdr:col>5</xdr:col>
      <xdr:colOff>179614</xdr:colOff>
      <xdr:row>2</xdr:row>
      <xdr:rowOff>117022</xdr:rowOff>
    </xdr:from>
    <xdr:to>
      <xdr:col>5</xdr:col>
      <xdr:colOff>1438275</xdr:colOff>
      <xdr:row>3</xdr:row>
      <xdr:rowOff>171451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82C45B8-E306-4228-80E9-2CA876A92453}"/>
            </a:ext>
          </a:extLst>
        </xdr:cNvPr>
        <xdr:cNvSpPr/>
      </xdr:nvSpPr>
      <xdr:spPr>
        <a:xfrm>
          <a:off x="7323364" y="745672"/>
          <a:ext cx="1258661" cy="359229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プルダウン選択</a:t>
          </a:r>
        </a:p>
      </xdr:txBody>
    </xdr:sp>
    <xdr:clientData/>
  </xdr:twoCellAnchor>
  <xdr:twoCellAnchor>
    <xdr:from>
      <xdr:col>10</xdr:col>
      <xdr:colOff>180975</xdr:colOff>
      <xdr:row>15</xdr:row>
      <xdr:rowOff>57150</xdr:rowOff>
    </xdr:from>
    <xdr:to>
      <xdr:col>18</xdr:col>
      <xdr:colOff>19050</xdr:colOff>
      <xdr:row>17</xdr:row>
      <xdr:rowOff>60198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34B6E70B-D63A-4041-BDE4-94A08311418F}"/>
            </a:ext>
          </a:extLst>
        </xdr:cNvPr>
        <xdr:cNvSpPr/>
      </xdr:nvSpPr>
      <xdr:spPr>
        <a:xfrm>
          <a:off x="8820150" y="4648200"/>
          <a:ext cx="5324475" cy="612648"/>
        </a:xfrm>
        <a:prstGeom prst="borderCallout2">
          <a:avLst>
            <a:gd name="adj1" fmla="val 51399"/>
            <a:gd name="adj2" fmla="val -326"/>
            <a:gd name="adj3" fmla="val 161785"/>
            <a:gd name="adj4" fmla="val -13636"/>
            <a:gd name="adj5" fmla="val 306840"/>
            <a:gd name="adj6" fmla="val -30807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振込先口座名義は、申請者本人の氏名とし、通帳に記載のあるとおり、正確にご入力ください</a:t>
          </a:r>
        </a:p>
      </xdr:txBody>
    </xdr:sp>
    <xdr:clientData/>
  </xdr:twoCellAnchor>
  <xdr:twoCellAnchor>
    <xdr:from>
      <xdr:col>10</xdr:col>
      <xdr:colOff>180975</xdr:colOff>
      <xdr:row>17</xdr:row>
      <xdr:rowOff>142875</xdr:rowOff>
    </xdr:from>
    <xdr:to>
      <xdr:col>18</xdr:col>
      <xdr:colOff>28575</xdr:colOff>
      <xdr:row>21</xdr:row>
      <xdr:rowOff>50673</xdr:rowOff>
    </xdr:to>
    <xdr:sp macro="" textlink="">
      <xdr:nvSpPr>
        <xdr:cNvPr id="10" name="吹き出し: 折線 9">
          <a:extLst>
            <a:ext uri="{FF2B5EF4-FFF2-40B4-BE49-F238E27FC236}">
              <a16:creationId xmlns:a16="http://schemas.microsoft.com/office/drawing/2014/main" id="{69E4014E-7D13-450D-8484-D1823106795E}"/>
            </a:ext>
          </a:extLst>
        </xdr:cNvPr>
        <xdr:cNvSpPr/>
      </xdr:nvSpPr>
      <xdr:spPr>
        <a:xfrm>
          <a:off x="8820150" y="5343525"/>
          <a:ext cx="5334000" cy="1146048"/>
        </a:xfrm>
        <a:prstGeom prst="borderCallout2">
          <a:avLst>
            <a:gd name="adj1" fmla="val 51399"/>
            <a:gd name="adj2" fmla="val -326"/>
            <a:gd name="adj3" fmla="val 82126"/>
            <a:gd name="adj4" fmla="val -10274"/>
            <a:gd name="adj5" fmla="val 140967"/>
            <a:gd name="adj6" fmla="val -30328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北洋銀行、北海道銀行など、正式名称をご入力ください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（例えば、「北海道」だけの記載だと、北海道銀行・北海道信用金庫、北海道労働金庫など複数の候補があるためです）</a:t>
          </a:r>
        </a:p>
      </xdr:txBody>
    </xdr:sp>
    <xdr:clientData/>
  </xdr:twoCellAnchor>
  <xdr:twoCellAnchor>
    <xdr:from>
      <xdr:col>10</xdr:col>
      <xdr:colOff>171450</xdr:colOff>
      <xdr:row>4</xdr:row>
      <xdr:rowOff>170088</xdr:rowOff>
    </xdr:from>
    <xdr:to>
      <xdr:col>18</xdr:col>
      <xdr:colOff>38101</xdr:colOff>
      <xdr:row>6</xdr:row>
      <xdr:rowOff>217713</xdr:rowOff>
    </xdr:to>
    <xdr:sp macro="" textlink="">
      <xdr:nvSpPr>
        <xdr:cNvPr id="14" name="吹き出し: 折線 13">
          <a:extLst>
            <a:ext uri="{FF2B5EF4-FFF2-40B4-BE49-F238E27FC236}">
              <a16:creationId xmlns:a16="http://schemas.microsoft.com/office/drawing/2014/main" id="{D701772E-8AAE-42D3-8AC2-D2450BEEE37B}"/>
            </a:ext>
          </a:extLst>
        </xdr:cNvPr>
        <xdr:cNvSpPr/>
      </xdr:nvSpPr>
      <xdr:spPr>
        <a:xfrm>
          <a:off x="8811986" y="1394731"/>
          <a:ext cx="5309508" cy="646339"/>
        </a:xfrm>
        <a:prstGeom prst="borderCallout2">
          <a:avLst>
            <a:gd name="adj1" fmla="val 51399"/>
            <a:gd name="adj2" fmla="val -326"/>
            <a:gd name="adj3" fmla="val 55521"/>
            <a:gd name="adj4" fmla="val -3446"/>
            <a:gd name="adj5" fmla="val 90325"/>
            <a:gd name="adj6" fmla="val -29804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郵便番号には「－」（ハイフン）も忘れずにご入力ください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例）０６５－００００</a:t>
          </a:r>
        </a:p>
      </xdr:txBody>
    </xdr:sp>
    <xdr:clientData/>
  </xdr:twoCellAnchor>
  <xdr:twoCellAnchor>
    <xdr:from>
      <xdr:col>5</xdr:col>
      <xdr:colOff>28574</xdr:colOff>
      <xdr:row>12</xdr:row>
      <xdr:rowOff>152399</xdr:rowOff>
    </xdr:from>
    <xdr:to>
      <xdr:col>5</xdr:col>
      <xdr:colOff>209550</xdr:colOff>
      <xdr:row>15</xdr:row>
      <xdr:rowOff>180974</xdr:rowOff>
    </xdr:to>
    <xdr:sp macro="" textlink="">
      <xdr:nvSpPr>
        <xdr:cNvPr id="15" name="左中かっこ 14">
          <a:extLst>
            <a:ext uri="{FF2B5EF4-FFF2-40B4-BE49-F238E27FC236}">
              <a16:creationId xmlns:a16="http://schemas.microsoft.com/office/drawing/2014/main" id="{48F50EE9-50E1-8CAC-840B-8FAF10F0D43D}"/>
            </a:ext>
          </a:extLst>
        </xdr:cNvPr>
        <xdr:cNvSpPr/>
      </xdr:nvSpPr>
      <xdr:spPr>
        <a:xfrm rot="10800000">
          <a:off x="7172324" y="3829049"/>
          <a:ext cx="180976" cy="1247775"/>
        </a:xfrm>
        <a:prstGeom prst="leftBrac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190500</xdr:colOff>
      <xdr:row>10</xdr:row>
      <xdr:rowOff>95249</xdr:rowOff>
    </xdr:from>
    <xdr:to>
      <xdr:col>18</xdr:col>
      <xdr:colOff>28575</xdr:colOff>
      <xdr:row>12</xdr:row>
      <xdr:rowOff>295274</xdr:rowOff>
    </xdr:to>
    <xdr:sp macro="" textlink="">
      <xdr:nvSpPr>
        <xdr:cNvPr id="13" name="吹き出し: 折線 12">
          <a:extLst>
            <a:ext uri="{FF2B5EF4-FFF2-40B4-BE49-F238E27FC236}">
              <a16:creationId xmlns:a16="http://schemas.microsoft.com/office/drawing/2014/main" id="{5E5CEC58-599F-4720-815F-EBC1804B638D}"/>
            </a:ext>
          </a:extLst>
        </xdr:cNvPr>
        <xdr:cNvSpPr/>
      </xdr:nvSpPr>
      <xdr:spPr>
        <a:xfrm>
          <a:off x="8829675" y="3162299"/>
          <a:ext cx="5324475" cy="809625"/>
        </a:xfrm>
        <a:prstGeom prst="borderCallout2">
          <a:avLst>
            <a:gd name="adj1" fmla="val 51399"/>
            <a:gd name="adj2" fmla="val -326"/>
            <a:gd name="adj3" fmla="val 81404"/>
            <a:gd name="adj4" fmla="val -9170"/>
            <a:gd name="adj5" fmla="val 140662"/>
            <a:gd name="adj6" fmla="val -25617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申請者本人の情報をご入力ください（年は西暦）</a:t>
          </a:r>
          <a:endParaRPr lang="en-US" altLang="ja-JP" sz="14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保育士及び幼稚園教諭登録番号については、</a:t>
          </a:r>
          <a:r>
            <a:rPr lang="ja-JP" altLang="en-US" sz="1400" b="1" u="sng">
              <a:solidFill>
                <a:srgbClr val="C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取得日が早い登録</a:t>
          </a: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をご入力ください</a:t>
          </a:r>
        </a:p>
      </xdr:txBody>
    </xdr:sp>
    <xdr:clientData/>
  </xdr:twoCellAnchor>
  <xdr:twoCellAnchor>
    <xdr:from>
      <xdr:col>10</xdr:col>
      <xdr:colOff>180975</xdr:colOff>
      <xdr:row>21</xdr:row>
      <xdr:rowOff>180975</xdr:rowOff>
    </xdr:from>
    <xdr:to>
      <xdr:col>19</xdr:col>
      <xdr:colOff>466725</xdr:colOff>
      <xdr:row>31</xdr:row>
      <xdr:rowOff>47625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A5971B6-CA96-436A-8A79-CF45722B5764}"/>
            </a:ext>
          </a:extLst>
        </xdr:cNvPr>
        <xdr:cNvSpPr/>
      </xdr:nvSpPr>
      <xdr:spPr>
        <a:xfrm>
          <a:off x="8820150" y="6619875"/>
          <a:ext cx="6457950" cy="2828925"/>
        </a:xfrm>
        <a:prstGeom prst="rect">
          <a:avLst/>
        </a:prstGeom>
        <a:solidFill>
          <a:schemeClr val="bg1"/>
        </a:solidFill>
        <a:ln w="762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振込先がゆうちょ銀行の場合</a:t>
          </a:r>
          <a:r>
            <a:rPr kumimoji="1" lang="en-US" altLang="ja-JP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endParaRPr kumimoji="1" lang="ja-JP" altLang="en-US" sz="1200" b="1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ゆうちょ銀行の場合は、</a:t>
          </a:r>
          <a:r>
            <a:rPr kumimoji="1" lang="ja-JP" altLang="en-US" sz="1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「記号」、「番号」のみ</a:t>
          </a:r>
          <a:r>
            <a:rPr kumimoji="1" lang="ja-JP" altLang="en-US" sz="1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の入力をお願いします。</a:t>
          </a:r>
          <a:endParaRPr kumimoji="1" lang="en-US" altLang="ja-JP" sz="12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10</xdr:col>
      <xdr:colOff>57150</xdr:colOff>
      <xdr:row>22</xdr:row>
      <xdr:rowOff>180975</xdr:rowOff>
    </xdr:from>
    <xdr:to>
      <xdr:col>19</xdr:col>
      <xdr:colOff>419100</xdr:colOff>
      <xdr:row>31</xdr:row>
      <xdr:rowOff>133350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6D61F19-B347-6D10-8C60-4B00DAC3D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6924675"/>
          <a:ext cx="65341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185058</xdr:colOff>
      <xdr:row>1</xdr:row>
      <xdr:rowOff>9525</xdr:rowOff>
    </xdr:from>
    <xdr:to>
      <xdr:col>5</xdr:col>
      <xdr:colOff>1438276</xdr:colOff>
      <xdr:row>2</xdr:row>
      <xdr:rowOff>63954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BF2A32-2147-4419-96C7-4B4B06CCE5EB}"/>
            </a:ext>
          </a:extLst>
        </xdr:cNvPr>
        <xdr:cNvSpPr/>
      </xdr:nvSpPr>
      <xdr:spPr>
        <a:xfrm>
          <a:off x="7328808" y="333375"/>
          <a:ext cx="1253218" cy="359229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手入力</a:t>
          </a:r>
        </a:p>
      </xdr:txBody>
    </xdr:sp>
    <xdr:clientData/>
  </xdr:twoCellAnchor>
  <xdr:twoCellAnchor>
    <xdr:from>
      <xdr:col>5</xdr:col>
      <xdr:colOff>179614</xdr:colOff>
      <xdr:row>2</xdr:row>
      <xdr:rowOff>117022</xdr:rowOff>
    </xdr:from>
    <xdr:to>
      <xdr:col>5</xdr:col>
      <xdr:colOff>1438275</xdr:colOff>
      <xdr:row>3</xdr:row>
      <xdr:rowOff>171451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796BD0-3ED4-47DF-823C-19E2B93D9047}"/>
            </a:ext>
          </a:extLst>
        </xdr:cNvPr>
        <xdr:cNvSpPr/>
      </xdr:nvSpPr>
      <xdr:spPr>
        <a:xfrm>
          <a:off x="7323364" y="745672"/>
          <a:ext cx="1258661" cy="359229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プルダウン選択</a:t>
          </a:r>
        </a:p>
      </xdr:txBody>
    </xdr:sp>
    <xdr:clientData/>
  </xdr:twoCellAnchor>
  <xdr:twoCellAnchor>
    <xdr:from>
      <xdr:col>5</xdr:col>
      <xdr:colOff>19050</xdr:colOff>
      <xdr:row>12</xdr:row>
      <xdr:rowOff>161925</xdr:rowOff>
    </xdr:from>
    <xdr:to>
      <xdr:col>5</xdr:col>
      <xdr:colOff>200026</xdr:colOff>
      <xdr:row>15</xdr:row>
      <xdr:rowOff>190500</xdr:rowOff>
    </xdr:to>
    <xdr:sp macro="" textlink="">
      <xdr:nvSpPr>
        <xdr:cNvPr id="21" name="左中かっこ 20">
          <a:extLst>
            <a:ext uri="{FF2B5EF4-FFF2-40B4-BE49-F238E27FC236}">
              <a16:creationId xmlns:a16="http://schemas.microsoft.com/office/drawing/2014/main" id="{942C645E-0C5B-47FF-8867-90D433883ACA}"/>
            </a:ext>
          </a:extLst>
        </xdr:cNvPr>
        <xdr:cNvSpPr/>
      </xdr:nvSpPr>
      <xdr:spPr>
        <a:xfrm rot="10800000">
          <a:off x="7162800" y="3838575"/>
          <a:ext cx="180976" cy="1247775"/>
        </a:xfrm>
        <a:prstGeom prst="leftBrace">
          <a:avLst/>
        </a:prstGeom>
        <a:ln w="381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153761</xdr:colOff>
      <xdr:row>15</xdr:row>
      <xdr:rowOff>119745</xdr:rowOff>
    </xdr:from>
    <xdr:to>
      <xdr:col>17</xdr:col>
      <xdr:colOff>672193</xdr:colOff>
      <xdr:row>17</xdr:row>
      <xdr:rowOff>122793</xdr:rowOff>
    </xdr:to>
    <xdr:sp macro="" textlink="">
      <xdr:nvSpPr>
        <xdr:cNvPr id="29" name="吹き出し: 折線 28">
          <a:extLst>
            <a:ext uri="{FF2B5EF4-FFF2-40B4-BE49-F238E27FC236}">
              <a16:creationId xmlns:a16="http://schemas.microsoft.com/office/drawing/2014/main" id="{57D8494B-DCA6-4334-B7B1-C6AEB8DAE3F9}"/>
            </a:ext>
          </a:extLst>
        </xdr:cNvPr>
        <xdr:cNvSpPr/>
      </xdr:nvSpPr>
      <xdr:spPr>
        <a:xfrm>
          <a:off x="8792936" y="4710795"/>
          <a:ext cx="5319032" cy="612648"/>
        </a:xfrm>
        <a:prstGeom prst="borderCallout2">
          <a:avLst>
            <a:gd name="adj1" fmla="val 51399"/>
            <a:gd name="adj2" fmla="val -326"/>
            <a:gd name="adj3" fmla="val 161785"/>
            <a:gd name="adj4" fmla="val -13636"/>
            <a:gd name="adj5" fmla="val 300621"/>
            <a:gd name="adj6" fmla="val -30091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振込先口座名義は、申請者本人の氏名とし、通帳に記載のあるとおり、正確にご入力ください</a:t>
          </a:r>
        </a:p>
      </xdr:txBody>
    </xdr:sp>
    <xdr:clientData/>
  </xdr:twoCellAnchor>
  <xdr:twoCellAnchor>
    <xdr:from>
      <xdr:col>10</xdr:col>
      <xdr:colOff>153761</xdr:colOff>
      <xdr:row>17</xdr:row>
      <xdr:rowOff>205470</xdr:rowOff>
    </xdr:from>
    <xdr:to>
      <xdr:col>18</xdr:col>
      <xdr:colOff>1361</xdr:colOff>
      <xdr:row>21</xdr:row>
      <xdr:rowOff>110547</xdr:rowOff>
    </xdr:to>
    <xdr:sp macro="" textlink="">
      <xdr:nvSpPr>
        <xdr:cNvPr id="30" name="吹き出し: 折線 29">
          <a:extLst>
            <a:ext uri="{FF2B5EF4-FFF2-40B4-BE49-F238E27FC236}">
              <a16:creationId xmlns:a16="http://schemas.microsoft.com/office/drawing/2014/main" id="{8126D12C-09C3-4BDF-BF9A-ADF3A9586AF2}"/>
            </a:ext>
          </a:extLst>
        </xdr:cNvPr>
        <xdr:cNvSpPr/>
      </xdr:nvSpPr>
      <xdr:spPr>
        <a:xfrm>
          <a:off x="8792936" y="5406120"/>
          <a:ext cx="5334000" cy="1143327"/>
        </a:xfrm>
        <a:prstGeom prst="borderCallout2">
          <a:avLst>
            <a:gd name="adj1" fmla="val 51399"/>
            <a:gd name="adj2" fmla="val -326"/>
            <a:gd name="adj3" fmla="val 69643"/>
            <a:gd name="adj4" fmla="val -6881"/>
            <a:gd name="adj5" fmla="val 134243"/>
            <a:gd name="adj6" fmla="val -30149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北洋銀行、北海道銀行など、正式名称をご入力ください</a:t>
          </a:r>
          <a:endParaRPr lang="en-US" altLang="ja-JP" sz="14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（例えば、「北海道」だけの記載だと、北海道銀行・北海道信用金庫、北海道労働金庫など複数の候補があるためです）</a:t>
          </a:r>
        </a:p>
      </xdr:txBody>
    </xdr:sp>
    <xdr:clientData/>
  </xdr:twoCellAnchor>
  <xdr:twoCellAnchor>
    <xdr:from>
      <xdr:col>10</xdr:col>
      <xdr:colOff>144236</xdr:colOff>
      <xdr:row>4</xdr:row>
      <xdr:rowOff>204108</xdr:rowOff>
    </xdr:from>
    <xdr:to>
      <xdr:col>18</xdr:col>
      <xdr:colOff>10887</xdr:colOff>
      <xdr:row>6</xdr:row>
      <xdr:rowOff>251733</xdr:rowOff>
    </xdr:to>
    <xdr:sp macro="" textlink="">
      <xdr:nvSpPr>
        <xdr:cNvPr id="31" name="吹き出し: 折線 30">
          <a:extLst>
            <a:ext uri="{FF2B5EF4-FFF2-40B4-BE49-F238E27FC236}">
              <a16:creationId xmlns:a16="http://schemas.microsoft.com/office/drawing/2014/main" id="{8CEDA90E-121D-4D12-9487-1F109C693E46}"/>
            </a:ext>
          </a:extLst>
        </xdr:cNvPr>
        <xdr:cNvSpPr/>
      </xdr:nvSpPr>
      <xdr:spPr>
        <a:xfrm>
          <a:off x="8784772" y="1428751"/>
          <a:ext cx="5309508" cy="646339"/>
        </a:xfrm>
        <a:prstGeom prst="borderCallout2">
          <a:avLst>
            <a:gd name="adj1" fmla="val 51399"/>
            <a:gd name="adj2" fmla="val -326"/>
            <a:gd name="adj3" fmla="val 55521"/>
            <a:gd name="adj4" fmla="val -3446"/>
            <a:gd name="adj5" fmla="val 90325"/>
            <a:gd name="adj6" fmla="val -29804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郵便番号には「－」（ハイフン）も忘れずにご入力ください。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例）０６５－００００</a:t>
          </a:r>
        </a:p>
      </xdr:txBody>
    </xdr:sp>
    <xdr:clientData/>
  </xdr:twoCellAnchor>
  <xdr:twoCellAnchor>
    <xdr:from>
      <xdr:col>10</xdr:col>
      <xdr:colOff>163286</xdr:colOff>
      <xdr:row>10</xdr:row>
      <xdr:rowOff>129269</xdr:rowOff>
    </xdr:from>
    <xdr:to>
      <xdr:col>18</xdr:col>
      <xdr:colOff>1361</xdr:colOff>
      <xdr:row>13</xdr:row>
      <xdr:rowOff>29937</xdr:rowOff>
    </xdr:to>
    <xdr:sp macro="" textlink="">
      <xdr:nvSpPr>
        <xdr:cNvPr id="32" name="吹き出し: 折線 31">
          <a:extLst>
            <a:ext uri="{FF2B5EF4-FFF2-40B4-BE49-F238E27FC236}">
              <a16:creationId xmlns:a16="http://schemas.microsoft.com/office/drawing/2014/main" id="{55618B54-556A-4414-93C8-45BD07928401}"/>
            </a:ext>
          </a:extLst>
        </xdr:cNvPr>
        <xdr:cNvSpPr/>
      </xdr:nvSpPr>
      <xdr:spPr>
        <a:xfrm>
          <a:off x="8803822" y="3150055"/>
          <a:ext cx="5280932" cy="798739"/>
        </a:xfrm>
        <a:prstGeom prst="borderCallout2">
          <a:avLst>
            <a:gd name="adj1" fmla="val 51399"/>
            <a:gd name="adj2" fmla="val -326"/>
            <a:gd name="adj3" fmla="val 81404"/>
            <a:gd name="adj4" fmla="val -9170"/>
            <a:gd name="adj5" fmla="val 140662"/>
            <a:gd name="adj6" fmla="val -25617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申請者本人の情報をご入力ください（全て西暦）</a:t>
          </a:r>
          <a:endParaRPr lang="en-US" altLang="ja-JP" sz="140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保育士及び幼稚園教諭登録番号については、</a:t>
          </a:r>
          <a:r>
            <a:rPr lang="ja-JP" altLang="en-US" sz="1400" b="1" u="sng">
              <a:solidFill>
                <a:srgbClr val="C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取得日が早い登録</a:t>
          </a:r>
          <a:r>
            <a:rPr lang="ja-JP" altLang="en-US" sz="140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をご入力ください</a:t>
          </a:r>
        </a:p>
      </xdr:txBody>
    </xdr:sp>
    <xdr:clientData/>
  </xdr:twoCellAnchor>
  <xdr:twoCellAnchor>
    <xdr:from>
      <xdr:col>10</xdr:col>
      <xdr:colOff>153761</xdr:colOff>
      <xdr:row>21</xdr:row>
      <xdr:rowOff>234045</xdr:rowOff>
    </xdr:from>
    <xdr:to>
      <xdr:col>19</xdr:col>
      <xdr:colOff>439511</xdr:colOff>
      <xdr:row>31</xdr:row>
      <xdr:rowOff>100695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1C2C9ED0-468F-49F1-85AF-0C990A2E38F0}"/>
            </a:ext>
          </a:extLst>
        </xdr:cNvPr>
        <xdr:cNvSpPr/>
      </xdr:nvSpPr>
      <xdr:spPr>
        <a:xfrm>
          <a:off x="8792936" y="6672945"/>
          <a:ext cx="6457950" cy="2828925"/>
        </a:xfrm>
        <a:prstGeom prst="rect">
          <a:avLst/>
        </a:prstGeom>
        <a:solidFill>
          <a:schemeClr val="bg1"/>
        </a:solidFill>
        <a:ln w="762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振込先がゆうちょ銀行の場合</a:t>
          </a:r>
          <a:r>
            <a:rPr kumimoji="1" lang="en-US" altLang="ja-JP" sz="12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endParaRPr kumimoji="1" lang="ja-JP" altLang="en-US" sz="1200" b="1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1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ゆうちょ銀行の場合は、</a:t>
          </a:r>
          <a:r>
            <a:rPr kumimoji="1" lang="ja-JP" altLang="en-US" sz="1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「記号」、「番号」のみ</a:t>
          </a:r>
          <a:r>
            <a:rPr kumimoji="1" lang="ja-JP" altLang="en-US" sz="1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の入力をお願いします。</a:t>
          </a:r>
          <a:endParaRPr kumimoji="1" lang="en-US" altLang="ja-JP" sz="12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 editAs="oneCell">
    <xdr:from>
      <xdr:col>10</xdr:col>
      <xdr:colOff>31297</xdr:colOff>
      <xdr:row>22</xdr:row>
      <xdr:rowOff>209552</xdr:rowOff>
    </xdr:from>
    <xdr:to>
      <xdr:col>19</xdr:col>
      <xdr:colOff>393247</xdr:colOff>
      <xdr:row>31</xdr:row>
      <xdr:rowOff>161927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F16BE91-BFB2-4C26-A152-0F986CF66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3672" y="6953252"/>
          <a:ext cx="6534150" cy="260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201705</xdr:colOff>
          <xdr:row>1</xdr:row>
          <xdr:rowOff>11206</xdr:rowOff>
        </xdr:from>
        <xdr:to>
          <xdr:col>10</xdr:col>
          <xdr:colOff>98364</xdr:colOff>
          <xdr:row>17</xdr:row>
          <xdr:rowOff>59838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23859686-D2A1-CD79-9DE7-DAD3850764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74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872381" y="392206"/>
              <a:ext cx="4009442" cy="5502087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201705</xdr:colOff>
          <xdr:row>1</xdr:row>
          <xdr:rowOff>33618</xdr:rowOff>
        </xdr:from>
        <xdr:to>
          <xdr:col>10</xdr:col>
          <xdr:colOff>109794</xdr:colOff>
          <xdr:row>17</xdr:row>
          <xdr:rowOff>78440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9B84607-EFA2-460E-84E1-A514DA70F4F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45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872381" y="414618"/>
              <a:ext cx="4009442" cy="5502087"/>
            </a:xfrm>
            <a:prstGeom prst="rect">
              <a:avLst/>
            </a:prstGeom>
            <a:ln w="38100" cap="sq">
              <a:solidFill>
                <a:srgbClr val="000000"/>
              </a:solidFill>
              <a:prstDash val="solid"/>
              <a:miter lim="800000"/>
            </a:ln>
            <a:effectLst>
              <a:outerShdw blurRad="50800" dist="38100" dir="2700000" algn="tl" rotWithShape="0">
                <a:srgbClr val="000000">
                  <a:alpha val="43000"/>
                </a:srgbClr>
              </a:outerShdw>
            </a:effectLst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313764</xdr:colOff>
      <xdr:row>5</xdr:row>
      <xdr:rowOff>212912</xdr:rowOff>
    </xdr:from>
    <xdr:to>
      <xdr:col>1</xdr:col>
      <xdr:colOff>1591235</xdr:colOff>
      <xdr:row>6</xdr:row>
      <xdr:rowOff>336175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506ADD2C-E0BB-4784-AEBB-D36D426A0797}"/>
            </a:ext>
          </a:extLst>
        </xdr:cNvPr>
        <xdr:cNvSpPr/>
      </xdr:nvSpPr>
      <xdr:spPr>
        <a:xfrm>
          <a:off x="997323" y="2117912"/>
          <a:ext cx="1277471" cy="504263"/>
        </a:xfrm>
        <a:prstGeom prst="borderCallout2">
          <a:avLst>
            <a:gd name="adj1" fmla="val 44031"/>
            <a:gd name="adj2" fmla="val 103408"/>
            <a:gd name="adj3" fmla="val 5001"/>
            <a:gd name="adj4" fmla="val 146363"/>
            <a:gd name="adj5" fmla="val -39709"/>
            <a:gd name="adj6" fmla="val 170972"/>
          </a:avLst>
        </a:prstGeom>
        <a:solidFill>
          <a:sysClr val="window" lastClr="FFFFFF"/>
        </a:solidFill>
        <a:ln w="38100">
          <a:solidFill>
            <a:srgbClr val="C0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西暦で入力</a:t>
          </a:r>
          <a:endParaRPr lang="en-US" altLang="ja-JP" sz="1400" b="1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31</xdr:row>
      <xdr:rowOff>257175</xdr:rowOff>
    </xdr:from>
    <xdr:to>
      <xdr:col>16</xdr:col>
      <xdr:colOff>369525</xdr:colOff>
      <xdr:row>33</xdr:row>
      <xdr:rowOff>17100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CBC78A14-8399-4F1A-BBAA-95F40C390275}"/>
            </a:ext>
          </a:extLst>
        </xdr:cNvPr>
        <xdr:cNvSpPr/>
      </xdr:nvSpPr>
      <xdr:spPr>
        <a:xfrm>
          <a:off x="10982325" y="7143750"/>
          <a:ext cx="360000" cy="255225"/>
        </a:xfrm>
        <a:prstGeom prst="ellipse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t"/>
        <a:lstStyle/>
        <a:p>
          <a:pPr algn="l"/>
          <a:r>
            <a:rPr kumimoji="1" lang="ja-JP" altLang="en-US" sz="16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  <xdr:twoCellAnchor>
    <xdr:from>
      <xdr:col>3</xdr:col>
      <xdr:colOff>104775</xdr:colOff>
      <xdr:row>28</xdr:row>
      <xdr:rowOff>76200</xdr:rowOff>
    </xdr:from>
    <xdr:to>
      <xdr:col>3</xdr:col>
      <xdr:colOff>428775</xdr:colOff>
      <xdr:row>28</xdr:row>
      <xdr:rowOff>400200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4AE4792-9ED9-4A8D-84B1-199305178E10}"/>
            </a:ext>
          </a:extLst>
        </xdr:cNvPr>
        <xdr:cNvSpPr/>
      </xdr:nvSpPr>
      <xdr:spPr>
        <a:xfrm>
          <a:off x="1047750" y="7534275"/>
          <a:ext cx="324000" cy="324000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161925</xdr:colOff>
      <xdr:row>32</xdr:row>
      <xdr:rowOff>295275</xdr:rowOff>
    </xdr:from>
    <xdr:to>
      <xdr:col>16</xdr:col>
      <xdr:colOff>200025</xdr:colOff>
      <xdr:row>32</xdr:row>
      <xdr:rowOff>295275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67CB124-D4E3-4FE4-B051-8DE52E555B1D}"/>
            </a:ext>
          </a:extLst>
        </xdr:cNvPr>
        <xdr:cNvCxnSpPr/>
      </xdr:nvCxnSpPr>
      <xdr:spPr>
        <a:xfrm>
          <a:off x="7705725" y="7381875"/>
          <a:ext cx="34671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106015</xdr:colOff>
      <xdr:row>0</xdr:row>
      <xdr:rowOff>201681</xdr:rowOff>
    </xdr:from>
    <xdr:to>
      <xdr:col>24</xdr:col>
      <xdr:colOff>488674</xdr:colOff>
      <xdr:row>10</xdr:row>
      <xdr:rowOff>173935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2997AB4-A957-0A33-C2CA-F107B5252E57}"/>
            </a:ext>
          </a:extLst>
        </xdr:cNvPr>
        <xdr:cNvSpPr/>
      </xdr:nvSpPr>
      <xdr:spPr>
        <a:xfrm>
          <a:off x="6665841" y="201681"/>
          <a:ext cx="3819942" cy="1960080"/>
        </a:xfrm>
        <a:prstGeom prst="rect">
          <a:avLst/>
        </a:prstGeom>
        <a:solidFill>
          <a:srgbClr val="C00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「①基礎情報」「②対象期間」で入力した内容が</a:t>
          </a:r>
          <a:r>
            <a:rPr kumimoji="1" lang="ja-JP" altLang="ja-JP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全て自動表示されます</a:t>
          </a:r>
          <a:r>
            <a:rPr kumimoji="1" lang="ja-JP" altLang="en-US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ので、こちらのシートで直接ご入力いただく項目はございません。</a:t>
          </a:r>
          <a:endParaRPr lang="ja-JP" altLang="ja-JP" sz="160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印刷後、</a:t>
          </a:r>
          <a:r>
            <a:rPr kumimoji="1" lang="ja-JP" altLang="en-US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施設代表者等の署名及び押印が必要となります。</a:t>
          </a:r>
          <a:endParaRPr kumimoji="1" lang="ja-JP" altLang="en-US" sz="16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0</xdr:colOff>
      <xdr:row>25</xdr:row>
      <xdr:rowOff>0</xdr:rowOff>
    </xdr:from>
    <xdr:ext cx="1847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4EAD86-18BA-4106-868B-98FE6E2C22BD}"/>
            </a:ext>
          </a:extLst>
        </xdr:cNvPr>
        <xdr:cNvSpPr txBox="1"/>
      </xdr:nvSpPr>
      <xdr:spPr>
        <a:xfrm>
          <a:off x="6800850" y="4591050"/>
          <a:ext cx="1847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0</xdr:col>
      <xdr:colOff>0</xdr:colOff>
      <xdr:row>27</xdr:row>
      <xdr:rowOff>95365</xdr:rowOff>
    </xdr:from>
    <xdr:to>
      <xdr:col>30</xdr:col>
      <xdr:colOff>78105</xdr:colOff>
      <xdr:row>29</xdr:row>
      <xdr:rowOff>112060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ECAE5B-F7FC-41C8-A617-8938309FDAB5}"/>
            </a:ext>
          </a:extLst>
        </xdr:cNvPr>
        <xdr:cNvSpPr txBox="1"/>
      </xdr:nvSpPr>
      <xdr:spPr>
        <a:xfrm>
          <a:off x="0" y="5076940"/>
          <a:ext cx="7621905" cy="483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u="sng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キャッシュカード</a:t>
          </a:r>
          <a:r>
            <a:rPr kumimoji="1" lang="ja-JP" altLang="en-US" sz="1400" b="1" u="none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1400" b="1" u="sng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通帳</a:t>
          </a:r>
          <a:r>
            <a:rPr kumimoji="1" lang="ja-JP" altLang="en-US" sz="1400" b="1" u="none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ja-JP" sz="1400" b="1" u="sng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記載内容が確認できる書類</a:t>
          </a:r>
          <a:r>
            <a:rPr kumimoji="1" lang="ja-JP" altLang="en-US" sz="1400" b="1" u="sng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のコピー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のいずれかを貼付してください。</a:t>
          </a:r>
          <a:endParaRPr kumimoji="1" lang="ja-JP" altLang="ja-JP" sz="110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</xdr:txBody>
    </xdr:sp>
    <xdr:clientData/>
  </xdr:twoCellAnchor>
  <xdr:twoCellAnchor>
    <xdr:from>
      <xdr:col>2</xdr:col>
      <xdr:colOff>79450</xdr:colOff>
      <xdr:row>31</xdr:row>
      <xdr:rowOff>44823</xdr:rowOff>
    </xdr:from>
    <xdr:to>
      <xdr:col>27</xdr:col>
      <xdr:colOff>224118</xdr:colOff>
      <xdr:row>61</xdr:row>
      <xdr:rowOff>89647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878F749-ACB3-4BC5-BBBD-C52B6A00A7F1}"/>
            </a:ext>
          </a:extLst>
        </xdr:cNvPr>
        <xdr:cNvSpPr txBox="1"/>
      </xdr:nvSpPr>
      <xdr:spPr>
        <a:xfrm>
          <a:off x="441400" y="5836023"/>
          <a:ext cx="6583568" cy="5188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■キャッシュカードのコピー</a:t>
          </a:r>
          <a:endParaRPr lang="ja-JP" altLang="ja-JP" sz="1800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「口座名義」「店番号」「口座番号」を含めてコピーしてください。</a:t>
          </a:r>
          <a:endParaRPr kumimoji="1" lang="en-US" altLang="ja-JP" sz="1200" b="1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en-US" altLang="ja-JP" sz="1200" b="1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18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■通帳</a:t>
          </a:r>
          <a:r>
            <a:rPr kumimoji="1" lang="ja-JP" altLang="en-US" sz="18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・記載内容が確認できる書類</a:t>
          </a:r>
          <a:r>
            <a:rPr kumimoji="1" lang="ja-JP" altLang="ja-JP" sz="18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のコピー</a:t>
          </a:r>
          <a:endParaRPr lang="ja-JP" altLang="ja-JP" sz="1800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「</a:t>
          </a:r>
          <a:r>
            <a:rPr kumimoji="1" lang="ja-JP" altLang="ja-JP" sz="12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通帳見開き上部分</a:t>
          </a:r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」または「記載内容が確認できる書類」</a:t>
          </a:r>
          <a:r>
            <a:rPr kumimoji="1" lang="ja-JP" altLang="ja-JP" sz="1200" b="1">
              <a:solidFill>
                <a:schemeClr val="tx1">
                  <a:lumMod val="50000"/>
                  <a:lumOff val="50000"/>
                </a:schemeClr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のコピー</a:t>
          </a:r>
          <a:endParaRPr kumimoji="1" lang="en-US" altLang="ja-JP" sz="1200" b="1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lang="ja-JP" altLang="ja-JP" sz="1200">
            <a:solidFill>
              <a:schemeClr val="tx1">
                <a:lumMod val="50000"/>
                <a:lumOff val="50000"/>
              </a:schemeClr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（ゆうちょ銀行以外の金融機関）　　</a:t>
          </a:r>
          <a:endParaRPr kumimoji="1" lang="en-US" altLang="ja-JP" sz="1200" b="1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 　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</a:t>
          </a:r>
          <a:r>
            <a:rPr kumimoji="1" lang="ja-JP" altLang="ja-JP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口座名義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」「店番号」「</a:t>
          </a:r>
          <a:r>
            <a:rPr kumimoji="1" lang="ja-JP" altLang="ja-JP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口座番号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」</a:t>
          </a:r>
          <a:r>
            <a:rPr kumimoji="1" lang="ja-JP" altLang="ja-JP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を含めてコピーしてください。</a:t>
          </a:r>
          <a:r>
            <a:rPr kumimoji="1" lang="en-US" altLang="ja-JP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（</a:t>
          </a:r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ネット銀行）</a:t>
          </a:r>
          <a:endParaRPr kumimoji="1" lang="en-US" altLang="ja-JP" sz="1200" b="1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ネット画面の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「口座名義」「店番号」「口座番号」</a:t>
          </a: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がわかるところを含めて</a:t>
          </a:r>
          <a:endParaRPr kumimoji="1" lang="en-US" altLang="ja-JP" sz="1200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コピーしてください。</a:t>
          </a:r>
          <a:endParaRPr kumimoji="1" lang="en-US" altLang="ja-JP" sz="1200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eaLnBrk="1" fontAlgn="auto" latinLnBrk="0" hangingPunct="1"/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（</a:t>
          </a:r>
          <a:r>
            <a:rPr kumimoji="1" lang="ja-JP" altLang="ja-JP" sz="12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ゆうちょ銀行</a:t>
          </a:r>
          <a:r>
            <a:rPr kumimoji="1" lang="ja-JP" altLang="en-US" sz="12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）</a:t>
          </a:r>
          <a:r>
            <a:rPr kumimoji="1" lang="ja-JP" altLang="ja-JP" sz="12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　</a:t>
          </a:r>
        </a:p>
        <a:p>
          <a:pPr eaLnBrk="1" fontAlgn="auto" latinLnBrk="0" hangingPunct="1"/>
          <a:r>
            <a:rPr kumimoji="1" lang="ja-JP" altLang="ja-JP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ja-JP" altLang="en-US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</a:t>
          </a:r>
          <a:r>
            <a:rPr kumimoji="1" lang="ja-JP" altLang="ja-JP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口座名義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」「記号」「</a:t>
          </a:r>
          <a:r>
            <a:rPr kumimoji="1" lang="ja-JP" altLang="ja-JP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番号</a:t>
          </a:r>
          <a:r>
            <a:rPr kumimoji="1" lang="ja-JP" altLang="en-US" sz="1200" u="none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」</a:t>
          </a:r>
          <a:r>
            <a:rPr kumimoji="1" lang="ja-JP" altLang="ja-JP" sz="1200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を含めてコピーしてください。</a:t>
          </a:r>
          <a:endParaRPr kumimoji="1" lang="en-US" altLang="ja-JP" sz="1200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eaLnBrk="1" fontAlgn="auto" latinLnBrk="0" hangingPunct="1"/>
          <a:endParaRPr kumimoji="1" lang="ja-JP" altLang="ja-JP" sz="1400">
            <a:solidFill>
              <a:srgbClr val="00B050"/>
            </a:solidFill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</xdr:txBody>
    </xdr:sp>
    <xdr:clientData/>
  </xdr:twoCellAnchor>
  <xdr:twoCellAnchor>
    <xdr:from>
      <xdr:col>12</xdr:col>
      <xdr:colOff>53341</xdr:colOff>
      <xdr:row>26</xdr:row>
      <xdr:rowOff>7620</xdr:rowOff>
    </xdr:from>
    <xdr:to>
      <xdr:col>17</xdr:col>
      <xdr:colOff>205740</xdr:colOff>
      <xdr:row>27</xdr:row>
      <xdr:rowOff>15240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E213941-5EBC-4143-B870-A10628B4257B}"/>
            </a:ext>
          </a:extLst>
        </xdr:cNvPr>
        <xdr:cNvSpPr/>
      </xdr:nvSpPr>
      <xdr:spPr>
        <a:xfrm>
          <a:off x="2910841" y="4646295"/>
          <a:ext cx="1400174" cy="350520"/>
        </a:xfrm>
        <a:prstGeom prst="roundRect">
          <a:avLst>
            <a:gd name="adj" fmla="val 5902"/>
          </a:avLst>
        </a:prstGeom>
        <a:noFill/>
        <a:ln w="38100">
          <a:noFill/>
          <a:prstDash val="lg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8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8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貼付欄</a:t>
          </a:r>
          <a:r>
            <a:rPr kumimoji="1" lang="en-US" altLang="ja-JP" sz="1800" b="1">
              <a:solidFill>
                <a:sysClr val="windowText" lastClr="00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endParaRPr kumimoji="1" lang="ja-JP" altLang="en-US" sz="1800" b="1">
            <a:solidFill>
              <a:sysClr val="windowText" lastClr="00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xdr:twoCellAnchor>
    <xdr:from>
      <xdr:col>1</xdr:col>
      <xdr:colOff>44823</xdr:colOff>
      <xdr:row>29</xdr:row>
      <xdr:rowOff>156881</xdr:rowOff>
    </xdr:from>
    <xdr:to>
      <xdr:col>28</xdr:col>
      <xdr:colOff>224118</xdr:colOff>
      <xdr:row>63</xdr:row>
      <xdr:rowOff>100852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86331F2-4F92-4E4B-A013-AFFDFD9FB823}"/>
            </a:ext>
          </a:extLst>
        </xdr:cNvPr>
        <xdr:cNvSpPr/>
      </xdr:nvSpPr>
      <xdr:spPr>
        <a:xfrm>
          <a:off x="159123" y="5605181"/>
          <a:ext cx="7113495" cy="5773271"/>
        </a:xfrm>
        <a:prstGeom prst="roundRect">
          <a:avLst>
            <a:gd name="adj" fmla="val 4835"/>
          </a:avLst>
        </a:prstGeom>
        <a:noFill/>
        <a:ln w="38100">
          <a:solidFill>
            <a:schemeClr val="bg1">
              <a:lumMod val="65000"/>
            </a:schemeClr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050"/>
        </a:p>
      </xdr:txBody>
    </xdr:sp>
    <xdr:clientData/>
  </xdr:twoCellAnchor>
  <xdr:twoCellAnchor>
    <xdr:from>
      <xdr:col>22</xdr:col>
      <xdr:colOff>44823</xdr:colOff>
      <xdr:row>30</xdr:row>
      <xdr:rowOff>156883</xdr:rowOff>
    </xdr:from>
    <xdr:to>
      <xdr:col>28</xdr:col>
      <xdr:colOff>5647</xdr:colOff>
      <xdr:row>39</xdr:row>
      <xdr:rowOff>84089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C9B5906B-42DA-4AF7-BA51-1E0CED46458B}"/>
            </a:ext>
          </a:extLst>
        </xdr:cNvPr>
        <xdr:cNvSpPr/>
      </xdr:nvSpPr>
      <xdr:spPr>
        <a:xfrm>
          <a:off x="5607423" y="5776633"/>
          <a:ext cx="1446724" cy="1470256"/>
        </a:xfrm>
        <a:prstGeom prst="ellips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いずれか</a:t>
          </a:r>
          <a:endParaRPr kumimoji="1" lang="en-US" altLang="ja-JP" sz="1600" b="1">
            <a:solidFill>
              <a:schemeClr val="tx1">
                <a:lumMod val="50000"/>
                <a:lumOff val="50000"/>
              </a:schemeClr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ctr"/>
          <a:r>
            <a:rPr kumimoji="1" lang="en-US" altLang="ja-JP" sz="16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</a:t>
          </a:r>
          <a:r>
            <a:rPr kumimoji="1" lang="ja-JP" altLang="en-US" sz="1600" b="1">
              <a:solidFill>
                <a:schemeClr val="tx1">
                  <a:lumMod val="50000"/>
                  <a:lumOff val="50000"/>
                </a:schemeClr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つ</a:t>
          </a:r>
        </a:p>
      </xdr:txBody>
    </xdr:sp>
    <xdr:clientData/>
  </xdr:twoCellAnchor>
  <xdr:twoCellAnchor>
    <xdr:from>
      <xdr:col>31</xdr:col>
      <xdr:colOff>47625</xdr:colOff>
      <xdr:row>0</xdr:row>
      <xdr:rowOff>266700</xdr:rowOff>
    </xdr:from>
    <xdr:to>
      <xdr:col>49</xdr:col>
      <xdr:colOff>178490</xdr:colOff>
      <xdr:row>7</xdr:row>
      <xdr:rowOff>317638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450121E-52D4-4934-BC64-4AFDE50FB002}"/>
            </a:ext>
          </a:extLst>
        </xdr:cNvPr>
        <xdr:cNvSpPr/>
      </xdr:nvSpPr>
      <xdr:spPr>
        <a:xfrm>
          <a:off x="7734300" y="266700"/>
          <a:ext cx="3826565" cy="1946413"/>
        </a:xfrm>
        <a:prstGeom prst="rect">
          <a:avLst/>
        </a:prstGeom>
        <a:solidFill>
          <a:srgbClr val="C00000">
            <a:alpha val="50000"/>
          </a:srgb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「①基礎情報」で入力した内容が</a:t>
          </a:r>
          <a:r>
            <a:rPr kumimoji="1" lang="ja-JP" altLang="ja-JP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全て自動表示されます</a:t>
          </a:r>
          <a:r>
            <a:rPr kumimoji="1" lang="ja-JP" altLang="en-US" sz="1600">
              <a:solidFill>
                <a:schemeClr val="lt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ので、こちらのシートで直接ご入力いただく項目はございません。</a:t>
          </a:r>
          <a:endParaRPr lang="ja-JP" altLang="ja-JP" sz="160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571500</xdr:colOff>
      <xdr:row>42</xdr:row>
      <xdr:rowOff>409575</xdr:rowOff>
    </xdr:from>
    <xdr:to>
      <xdr:col>25</xdr:col>
      <xdr:colOff>504825</xdr:colOff>
      <xdr:row>45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810500" y="9324975"/>
          <a:ext cx="3362325" cy="771525"/>
        </a:xfrm>
        <a:prstGeom prst="wedgeRoundRectCallout">
          <a:avLst>
            <a:gd name="adj1" fmla="val -98232"/>
            <a:gd name="adj2" fmla="val 49620"/>
            <a:gd name="adj3" fmla="val 16667"/>
          </a:avLst>
        </a:prstGeom>
        <a:ln w="3810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　必ず、代表者様ご本人の自署で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　お願いいたします。</a:t>
          </a:r>
          <a:endParaRPr kumimoji="1" lang="en-US" altLang="ja-JP" sz="12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3:P703" totalsRowShown="0" headerRowDxfId="18" dataDxfId="17" tableBorderDxfId="16">
  <autoFilter ref="A3:P703" xr:uid="{00000000-0009-0000-0100-000001000000}"/>
  <sortState xmlns:xlrd2="http://schemas.microsoft.com/office/spreadsheetml/2017/richdata2" ref="A4:P703">
    <sortCondition ref="B3:B703"/>
  </sortState>
  <tableColumns count="16">
    <tableColumn id="1" xr3:uid="{00000000-0010-0000-0000-000001000000}" name="列15" dataDxfId="15"/>
    <tableColumn id="3" xr3:uid="{00000000-0010-0000-0000-000003000000}" name="列16" dataDxfId="14"/>
    <tableColumn id="4" xr3:uid="{00000000-0010-0000-0000-000004000000}" name="列2" dataDxfId="13"/>
    <tableColumn id="5" xr3:uid="{00000000-0010-0000-0000-000005000000}" name="列3" dataDxfId="12"/>
    <tableColumn id="6" xr3:uid="{00000000-0010-0000-0000-000006000000}" name="列4" dataDxfId="11"/>
    <tableColumn id="7" xr3:uid="{00000000-0010-0000-0000-000007000000}" name="列5" dataDxfId="10"/>
    <tableColumn id="8" xr3:uid="{00000000-0010-0000-0000-000008000000}" name="列6" dataDxfId="9"/>
    <tableColumn id="9" xr3:uid="{00000000-0010-0000-0000-000009000000}" name="列7" dataDxfId="8"/>
    <tableColumn id="10" xr3:uid="{00000000-0010-0000-0000-00000A000000}" name="列8" dataDxfId="7"/>
    <tableColumn id="11" xr3:uid="{00000000-0010-0000-0000-00000B000000}" name="列9" dataDxfId="6"/>
    <tableColumn id="12" xr3:uid="{00000000-0010-0000-0000-00000C000000}" name="列10" dataDxfId="5"/>
    <tableColumn id="13" xr3:uid="{00000000-0010-0000-0000-00000D000000}" name="列11" dataDxfId="4"/>
    <tableColumn id="14" xr3:uid="{00000000-0010-0000-0000-00000E000000}" name="列12" dataDxfId="3"/>
    <tableColumn id="15" xr3:uid="{00000000-0010-0000-0000-00000F000000}" name="列13" dataDxfId="2"/>
    <tableColumn id="16" xr3:uid="{00000000-0010-0000-0000-000010000000}" name="列132" dataDxfId="1"/>
    <tableColumn id="17" xr3:uid="{00000000-0010-0000-0000-000011000000}" name="列1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K1005"/>
  <sheetViews>
    <sheetView zoomScale="120" zoomScaleNormal="120" workbookViewId="0">
      <pane xSplit="5" ySplit="3" topLeftCell="DM571" activePane="bottomRight" state="frozen"/>
      <selection activeCell="A218" sqref="A218:A285"/>
      <selection pane="topRight" activeCell="A218" sqref="A218:A285"/>
      <selection pane="bottomLeft" activeCell="A218" sqref="A218:A285"/>
      <selection pane="bottomRight" activeCell="DI598" sqref="DI598"/>
    </sheetView>
  </sheetViews>
  <sheetFormatPr defaultRowHeight="13.5"/>
  <cols>
    <col min="1" max="1" width="6.125" style="54" customWidth="1"/>
    <col min="2" max="2" width="11.875" style="54" customWidth="1"/>
    <col min="3" max="4" width="8" style="54" customWidth="1"/>
    <col min="5" max="5" width="35.5" style="54" customWidth="1"/>
    <col min="6" max="6" width="20.5" style="54" hidden="1" customWidth="1"/>
    <col min="7" max="10" width="8" style="54" hidden="1" customWidth="1"/>
    <col min="11" max="11" width="8.875" style="54" hidden="1" customWidth="1"/>
    <col min="12" max="12" width="9" style="54" hidden="1" customWidth="1"/>
    <col min="13" max="13" width="10.5" style="54" hidden="1" customWidth="1"/>
    <col min="14" max="14" width="8.875" style="54" hidden="1" customWidth="1"/>
    <col min="15" max="15" width="9.75" style="54" hidden="1" customWidth="1"/>
    <col min="16" max="16" width="8.875" style="54" hidden="1" customWidth="1"/>
    <col min="17" max="19" width="6" style="54" customWidth="1"/>
    <col min="20" max="20" width="14" style="52" customWidth="1"/>
    <col min="21" max="21" width="17.375" style="52" customWidth="1"/>
    <col min="22" max="22" width="10.875" style="53" customWidth="1"/>
    <col min="23" max="31" width="9" style="52"/>
    <col min="32" max="74" width="9" style="54"/>
    <col min="75" max="75" width="13.75" style="54" customWidth="1"/>
    <col min="76" max="247" width="9" style="54"/>
    <col min="248" max="248" width="6" style="54" bestFit="1" customWidth="1"/>
    <col min="249" max="251" width="8" style="54" bestFit="1" customWidth="1"/>
    <col min="252" max="252" width="35.5" style="54" bestFit="1" customWidth="1"/>
    <col min="253" max="253" width="20.5" style="54" bestFit="1" customWidth="1"/>
    <col min="254" max="257" width="8" style="54" bestFit="1" customWidth="1"/>
    <col min="258" max="258" width="8.875" style="54" bestFit="1" customWidth="1"/>
    <col min="259" max="259" width="9" style="54"/>
    <col min="260" max="260" width="10.5" style="54" bestFit="1" customWidth="1"/>
    <col min="261" max="261" width="8.875" style="54" bestFit="1" customWidth="1"/>
    <col min="262" max="262" width="9.75" style="54" bestFit="1" customWidth="1"/>
    <col min="263" max="263" width="8.875" style="54" bestFit="1" customWidth="1"/>
    <col min="264" max="264" width="6" style="54" bestFit="1" customWidth="1"/>
    <col min="265" max="503" width="9" style="54"/>
    <col min="504" max="504" width="6" style="54" bestFit="1" customWidth="1"/>
    <col min="505" max="507" width="8" style="54" bestFit="1" customWidth="1"/>
    <col min="508" max="508" width="35.5" style="54" bestFit="1" customWidth="1"/>
    <col min="509" max="509" width="20.5" style="54" bestFit="1" customWidth="1"/>
    <col min="510" max="513" width="8" style="54" bestFit="1" customWidth="1"/>
    <col min="514" max="514" width="8.875" style="54" bestFit="1" customWidth="1"/>
    <col min="515" max="515" width="9" style="54"/>
    <col min="516" max="516" width="10.5" style="54" bestFit="1" customWidth="1"/>
    <col min="517" max="517" width="8.875" style="54" bestFit="1" customWidth="1"/>
    <col min="518" max="518" width="9.75" style="54" bestFit="1" customWidth="1"/>
    <col min="519" max="519" width="8.875" style="54" bestFit="1" customWidth="1"/>
    <col min="520" max="520" width="6" style="54" bestFit="1" customWidth="1"/>
    <col min="521" max="759" width="9" style="54"/>
    <col min="760" max="760" width="6" style="54" bestFit="1" customWidth="1"/>
    <col min="761" max="763" width="8" style="54" bestFit="1" customWidth="1"/>
    <col min="764" max="764" width="35.5" style="54" bestFit="1" customWidth="1"/>
    <col min="765" max="765" width="20.5" style="54" bestFit="1" customWidth="1"/>
    <col min="766" max="769" width="8" style="54" bestFit="1" customWidth="1"/>
    <col min="770" max="770" width="8.875" style="54" bestFit="1" customWidth="1"/>
    <col min="771" max="771" width="9" style="54"/>
    <col min="772" max="772" width="10.5" style="54" bestFit="1" customWidth="1"/>
    <col min="773" max="773" width="8.875" style="54" bestFit="1" customWidth="1"/>
    <col min="774" max="774" width="9.75" style="54" bestFit="1" customWidth="1"/>
    <col min="775" max="775" width="8.875" style="54" bestFit="1" customWidth="1"/>
    <col min="776" max="776" width="6" style="54" bestFit="1" customWidth="1"/>
    <col min="777" max="1015" width="9" style="54"/>
    <col min="1016" max="1016" width="6" style="54" bestFit="1" customWidth="1"/>
    <col min="1017" max="1019" width="8" style="54" bestFit="1" customWidth="1"/>
    <col min="1020" max="1020" width="35.5" style="54" bestFit="1" customWidth="1"/>
    <col min="1021" max="1021" width="20.5" style="54" bestFit="1" customWidth="1"/>
    <col min="1022" max="1025" width="8" style="54" bestFit="1" customWidth="1"/>
    <col min="1026" max="1026" width="8.875" style="54" bestFit="1" customWidth="1"/>
    <col min="1027" max="1027" width="9" style="54"/>
    <col min="1028" max="1028" width="10.5" style="54" bestFit="1" customWidth="1"/>
    <col min="1029" max="1029" width="8.875" style="54" bestFit="1" customWidth="1"/>
    <col min="1030" max="1030" width="9.75" style="54" bestFit="1" customWidth="1"/>
    <col min="1031" max="1031" width="8.875" style="54" bestFit="1" customWidth="1"/>
    <col min="1032" max="1032" width="6" style="54" bestFit="1" customWidth="1"/>
    <col min="1033" max="1271" width="9" style="54"/>
    <col min="1272" max="1272" width="6" style="54" bestFit="1" customWidth="1"/>
    <col min="1273" max="1275" width="8" style="54" bestFit="1" customWidth="1"/>
    <col min="1276" max="1276" width="35.5" style="54" bestFit="1" customWidth="1"/>
    <col min="1277" max="1277" width="20.5" style="54" bestFit="1" customWidth="1"/>
    <col min="1278" max="1281" width="8" style="54" bestFit="1" customWidth="1"/>
    <col min="1282" max="1282" width="8.875" style="54" bestFit="1" customWidth="1"/>
    <col min="1283" max="1283" width="9" style="54"/>
    <col min="1284" max="1284" width="10.5" style="54" bestFit="1" customWidth="1"/>
    <col min="1285" max="1285" width="8.875" style="54" bestFit="1" customWidth="1"/>
    <col min="1286" max="1286" width="9.75" style="54" bestFit="1" customWidth="1"/>
    <col min="1287" max="1287" width="8.875" style="54" bestFit="1" customWidth="1"/>
    <col min="1288" max="1288" width="6" style="54" bestFit="1" customWidth="1"/>
    <col min="1289" max="1527" width="9" style="54"/>
    <col min="1528" max="1528" width="6" style="54" bestFit="1" customWidth="1"/>
    <col min="1529" max="1531" width="8" style="54" bestFit="1" customWidth="1"/>
    <col min="1532" max="1532" width="35.5" style="54" bestFit="1" customWidth="1"/>
    <col min="1533" max="1533" width="20.5" style="54" bestFit="1" customWidth="1"/>
    <col min="1534" max="1537" width="8" style="54" bestFit="1" customWidth="1"/>
    <col min="1538" max="1538" width="8.875" style="54" bestFit="1" customWidth="1"/>
    <col min="1539" max="1539" width="9" style="54"/>
    <col min="1540" max="1540" width="10.5" style="54" bestFit="1" customWidth="1"/>
    <col min="1541" max="1541" width="8.875" style="54" bestFit="1" customWidth="1"/>
    <col min="1542" max="1542" width="9.75" style="54" bestFit="1" customWidth="1"/>
    <col min="1543" max="1543" width="8.875" style="54" bestFit="1" customWidth="1"/>
    <col min="1544" max="1544" width="6" style="54" bestFit="1" customWidth="1"/>
    <col min="1545" max="1783" width="9" style="54"/>
    <col min="1784" max="1784" width="6" style="54" bestFit="1" customWidth="1"/>
    <col min="1785" max="1787" width="8" style="54" bestFit="1" customWidth="1"/>
    <col min="1788" max="1788" width="35.5" style="54" bestFit="1" customWidth="1"/>
    <col min="1789" max="1789" width="20.5" style="54" bestFit="1" customWidth="1"/>
    <col min="1790" max="1793" width="8" style="54" bestFit="1" customWidth="1"/>
    <col min="1794" max="1794" width="8.875" style="54" bestFit="1" customWidth="1"/>
    <col min="1795" max="1795" width="9" style="54"/>
    <col min="1796" max="1796" width="10.5" style="54" bestFit="1" customWidth="1"/>
    <col min="1797" max="1797" width="8.875" style="54" bestFit="1" customWidth="1"/>
    <col min="1798" max="1798" width="9.75" style="54" bestFit="1" customWidth="1"/>
    <col min="1799" max="1799" width="8.875" style="54" bestFit="1" customWidth="1"/>
    <col min="1800" max="1800" width="6" style="54" bestFit="1" customWidth="1"/>
    <col min="1801" max="2039" width="9" style="54"/>
    <col min="2040" max="2040" width="6" style="54" bestFit="1" customWidth="1"/>
    <col min="2041" max="2043" width="8" style="54" bestFit="1" customWidth="1"/>
    <col min="2044" max="2044" width="35.5" style="54" bestFit="1" customWidth="1"/>
    <col min="2045" max="2045" width="20.5" style="54" bestFit="1" customWidth="1"/>
    <col min="2046" max="2049" width="8" style="54" bestFit="1" customWidth="1"/>
    <col min="2050" max="2050" width="8.875" style="54" bestFit="1" customWidth="1"/>
    <col min="2051" max="2051" width="9" style="54"/>
    <col min="2052" max="2052" width="10.5" style="54" bestFit="1" customWidth="1"/>
    <col min="2053" max="2053" width="8.875" style="54" bestFit="1" customWidth="1"/>
    <col min="2054" max="2054" width="9.75" style="54" bestFit="1" customWidth="1"/>
    <col min="2055" max="2055" width="8.875" style="54" bestFit="1" customWidth="1"/>
    <col min="2056" max="2056" width="6" style="54" bestFit="1" customWidth="1"/>
    <col min="2057" max="2295" width="9" style="54"/>
    <col min="2296" max="2296" width="6" style="54" bestFit="1" customWidth="1"/>
    <col min="2297" max="2299" width="8" style="54" bestFit="1" customWidth="1"/>
    <col min="2300" max="2300" width="35.5" style="54" bestFit="1" customWidth="1"/>
    <col min="2301" max="2301" width="20.5" style="54" bestFit="1" customWidth="1"/>
    <col min="2302" max="2305" width="8" style="54" bestFit="1" customWidth="1"/>
    <col min="2306" max="2306" width="8.875" style="54" bestFit="1" customWidth="1"/>
    <col min="2307" max="2307" width="9" style="54"/>
    <col min="2308" max="2308" width="10.5" style="54" bestFit="1" customWidth="1"/>
    <col min="2309" max="2309" width="8.875" style="54" bestFit="1" customWidth="1"/>
    <col min="2310" max="2310" width="9.75" style="54" bestFit="1" customWidth="1"/>
    <col min="2311" max="2311" width="8.875" style="54" bestFit="1" customWidth="1"/>
    <col min="2312" max="2312" width="6" style="54" bestFit="1" customWidth="1"/>
    <col min="2313" max="2551" width="9" style="54"/>
    <col min="2552" max="2552" width="6" style="54" bestFit="1" customWidth="1"/>
    <col min="2553" max="2555" width="8" style="54" bestFit="1" customWidth="1"/>
    <col min="2556" max="2556" width="35.5" style="54" bestFit="1" customWidth="1"/>
    <col min="2557" max="2557" width="20.5" style="54" bestFit="1" customWidth="1"/>
    <col min="2558" max="2561" width="8" style="54" bestFit="1" customWidth="1"/>
    <col min="2562" max="2562" width="8.875" style="54" bestFit="1" customWidth="1"/>
    <col min="2563" max="2563" width="9" style="54"/>
    <col min="2564" max="2564" width="10.5" style="54" bestFit="1" customWidth="1"/>
    <col min="2565" max="2565" width="8.875" style="54" bestFit="1" customWidth="1"/>
    <col min="2566" max="2566" width="9.75" style="54" bestFit="1" customWidth="1"/>
    <col min="2567" max="2567" width="8.875" style="54" bestFit="1" customWidth="1"/>
    <col min="2568" max="2568" width="6" style="54" bestFit="1" customWidth="1"/>
    <col min="2569" max="2807" width="9" style="54"/>
    <col min="2808" max="2808" width="6" style="54" bestFit="1" customWidth="1"/>
    <col min="2809" max="2811" width="8" style="54" bestFit="1" customWidth="1"/>
    <col min="2812" max="2812" width="35.5" style="54" bestFit="1" customWidth="1"/>
    <col min="2813" max="2813" width="20.5" style="54" bestFit="1" customWidth="1"/>
    <col min="2814" max="2817" width="8" style="54" bestFit="1" customWidth="1"/>
    <col min="2818" max="2818" width="8.875" style="54" bestFit="1" customWidth="1"/>
    <col min="2819" max="2819" width="9" style="54"/>
    <col min="2820" max="2820" width="10.5" style="54" bestFit="1" customWidth="1"/>
    <col min="2821" max="2821" width="8.875" style="54" bestFit="1" customWidth="1"/>
    <col min="2822" max="2822" width="9.75" style="54" bestFit="1" customWidth="1"/>
    <col min="2823" max="2823" width="8.875" style="54" bestFit="1" customWidth="1"/>
    <col min="2824" max="2824" width="6" style="54" bestFit="1" customWidth="1"/>
    <col min="2825" max="3063" width="9" style="54"/>
    <col min="3064" max="3064" width="6" style="54" bestFit="1" customWidth="1"/>
    <col min="3065" max="3067" width="8" style="54" bestFit="1" customWidth="1"/>
    <col min="3068" max="3068" width="35.5" style="54" bestFit="1" customWidth="1"/>
    <col min="3069" max="3069" width="20.5" style="54" bestFit="1" customWidth="1"/>
    <col min="3070" max="3073" width="8" style="54" bestFit="1" customWidth="1"/>
    <col min="3074" max="3074" width="8.875" style="54" bestFit="1" customWidth="1"/>
    <col min="3075" max="3075" width="9" style="54"/>
    <col min="3076" max="3076" width="10.5" style="54" bestFit="1" customWidth="1"/>
    <col min="3077" max="3077" width="8.875" style="54" bestFit="1" customWidth="1"/>
    <col min="3078" max="3078" width="9.75" style="54" bestFit="1" customWidth="1"/>
    <col min="3079" max="3079" width="8.875" style="54" bestFit="1" customWidth="1"/>
    <col min="3080" max="3080" width="6" style="54" bestFit="1" customWidth="1"/>
    <col min="3081" max="3319" width="9" style="54"/>
    <col min="3320" max="3320" width="6" style="54" bestFit="1" customWidth="1"/>
    <col min="3321" max="3323" width="8" style="54" bestFit="1" customWidth="1"/>
    <col min="3324" max="3324" width="35.5" style="54" bestFit="1" customWidth="1"/>
    <col min="3325" max="3325" width="20.5" style="54" bestFit="1" customWidth="1"/>
    <col min="3326" max="3329" width="8" style="54" bestFit="1" customWidth="1"/>
    <col min="3330" max="3330" width="8.875" style="54" bestFit="1" customWidth="1"/>
    <col min="3331" max="3331" width="9" style="54"/>
    <col min="3332" max="3332" width="10.5" style="54" bestFit="1" customWidth="1"/>
    <col min="3333" max="3333" width="8.875" style="54" bestFit="1" customWidth="1"/>
    <col min="3334" max="3334" width="9.75" style="54" bestFit="1" customWidth="1"/>
    <col min="3335" max="3335" width="8.875" style="54" bestFit="1" customWidth="1"/>
    <col min="3336" max="3336" width="6" style="54" bestFit="1" customWidth="1"/>
    <col min="3337" max="3575" width="9" style="54"/>
    <col min="3576" max="3576" width="6" style="54" bestFit="1" customWidth="1"/>
    <col min="3577" max="3579" width="8" style="54" bestFit="1" customWidth="1"/>
    <col min="3580" max="3580" width="35.5" style="54" bestFit="1" customWidth="1"/>
    <col min="3581" max="3581" width="20.5" style="54" bestFit="1" customWidth="1"/>
    <col min="3582" max="3585" width="8" style="54" bestFit="1" customWidth="1"/>
    <col min="3586" max="3586" width="8.875" style="54" bestFit="1" customWidth="1"/>
    <col min="3587" max="3587" width="9" style="54"/>
    <col min="3588" max="3588" width="10.5" style="54" bestFit="1" customWidth="1"/>
    <col min="3589" max="3589" width="8.875" style="54" bestFit="1" customWidth="1"/>
    <col min="3590" max="3590" width="9.75" style="54" bestFit="1" customWidth="1"/>
    <col min="3591" max="3591" width="8.875" style="54" bestFit="1" customWidth="1"/>
    <col min="3592" max="3592" width="6" style="54" bestFit="1" customWidth="1"/>
    <col min="3593" max="3831" width="9" style="54"/>
    <col min="3832" max="3832" width="6" style="54" bestFit="1" customWidth="1"/>
    <col min="3833" max="3835" width="8" style="54" bestFit="1" customWidth="1"/>
    <col min="3836" max="3836" width="35.5" style="54" bestFit="1" customWidth="1"/>
    <col min="3837" max="3837" width="20.5" style="54" bestFit="1" customWidth="1"/>
    <col min="3838" max="3841" width="8" style="54" bestFit="1" customWidth="1"/>
    <col min="3842" max="3842" width="8.875" style="54" bestFit="1" customWidth="1"/>
    <col min="3843" max="3843" width="9" style="54"/>
    <col min="3844" max="3844" width="10.5" style="54" bestFit="1" customWidth="1"/>
    <col min="3845" max="3845" width="8.875" style="54" bestFit="1" customWidth="1"/>
    <col min="3846" max="3846" width="9.75" style="54" bestFit="1" customWidth="1"/>
    <col min="3847" max="3847" width="8.875" style="54" bestFit="1" customWidth="1"/>
    <col min="3848" max="3848" width="6" style="54" bestFit="1" customWidth="1"/>
    <col min="3849" max="4087" width="9" style="54"/>
    <col min="4088" max="4088" width="6" style="54" bestFit="1" customWidth="1"/>
    <col min="4089" max="4091" width="8" style="54" bestFit="1" customWidth="1"/>
    <col min="4092" max="4092" width="35.5" style="54" bestFit="1" customWidth="1"/>
    <col min="4093" max="4093" width="20.5" style="54" bestFit="1" customWidth="1"/>
    <col min="4094" max="4097" width="8" style="54" bestFit="1" customWidth="1"/>
    <col min="4098" max="4098" width="8.875" style="54" bestFit="1" customWidth="1"/>
    <col min="4099" max="4099" width="9" style="54"/>
    <col min="4100" max="4100" width="10.5" style="54" bestFit="1" customWidth="1"/>
    <col min="4101" max="4101" width="8.875" style="54" bestFit="1" customWidth="1"/>
    <col min="4102" max="4102" width="9.75" style="54" bestFit="1" customWidth="1"/>
    <col min="4103" max="4103" width="8.875" style="54" bestFit="1" customWidth="1"/>
    <col min="4104" max="4104" width="6" style="54" bestFit="1" customWidth="1"/>
    <col min="4105" max="4343" width="9" style="54"/>
    <col min="4344" max="4344" width="6" style="54" bestFit="1" customWidth="1"/>
    <col min="4345" max="4347" width="8" style="54" bestFit="1" customWidth="1"/>
    <col min="4348" max="4348" width="35.5" style="54" bestFit="1" customWidth="1"/>
    <col min="4349" max="4349" width="20.5" style="54" bestFit="1" customWidth="1"/>
    <col min="4350" max="4353" width="8" style="54" bestFit="1" customWidth="1"/>
    <col min="4354" max="4354" width="8.875" style="54" bestFit="1" customWidth="1"/>
    <col min="4355" max="4355" width="9" style="54"/>
    <col min="4356" max="4356" width="10.5" style="54" bestFit="1" customWidth="1"/>
    <col min="4357" max="4357" width="8.875" style="54" bestFit="1" customWidth="1"/>
    <col min="4358" max="4358" width="9.75" style="54" bestFit="1" customWidth="1"/>
    <col min="4359" max="4359" width="8.875" style="54" bestFit="1" customWidth="1"/>
    <col min="4360" max="4360" width="6" style="54" bestFit="1" customWidth="1"/>
    <col min="4361" max="4599" width="9" style="54"/>
    <col min="4600" max="4600" width="6" style="54" bestFit="1" customWidth="1"/>
    <col min="4601" max="4603" width="8" style="54" bestFit="1" customWidth="1"/>
    <col min="4604" max="4604" width="35.5" style="54" bestFit="1" customWidth="1"/>
    <col min="4605" max="4605" width="20.5" style="54" bestFit="1" customWidth="1"/>
    <col min="4606" max="4609" width="8" style="54" bestFit="1" customWidth="1"/>
    <col min="4610" max="4610" width="8.875" style="54" bestFit="1" customWidth="1"/>
    <col min="4611" max="4611" width="9" style="54"/>
    <col min="4612" max="4612" width="10.5" style="54" bestFit="1" customWidth="1"/>
    <col min="4613" max="4613" width="8.875" style="54" bestFit="1" customWidth="1"/>
    <col min="4614" max="4614" width="9.75" style="54" bestFit="1" customWidth="1"/>
    <col min="4615" max="4615" width="8.875" style="54" bestFit="1" customWidth="1"/>
    <col min="4616" max="4616" width="6" style="54" bestFit="1" customWidth="1"/>
    <col min="4617" max="4855" width="9" style="54"/>
    <col min="4856" max="4856" width="6" style="54" bestFit="1" customWidth="1"/>
    <col min="4857" max="4859" width="8" style="54" bestFit="1" customWidth="1"/>
    <col min="4860" max="4860" width="35.5" style="54" bestFit="1" customWidth="1"/>
    <col min="4861" max="4861" width="20.5" style="54" bestFit="1" customWidth="1"/>
    <col min="4862" max="4865" width="8" style="54" bestFit="1" customWidth="1"/>
    <col min="4866" max="4866" width="8.875" style="54" bestFit="1" customWidth="1"/>
    <col min="4867" max="4867" width="9" style="54"/>
    <col min="4868" max="4868" width="10.5" style="54" bestFit="1" customWidth="1"/>
    <col min="4869" max="4869" width="8.875" style="54" bestFit="1" customWidth="1"/>
    <col min="4870" max="4870" width="9.75" style="54" bestFit="1" customWidth="1"/>
    <col min="4871" max="4871" width="8.875" style="54" bestFit="1" customWidth="1"/>
    <col min="4872" max="4872" width="6" style="54" bestFit="1" customWidth="1"/>
    <col min="4873" max="5111" width="9" style="54"/>
    <col min="5112" max="5112" width="6" style="54" bestFit="1" customWidth="1"/>
    <col min="5113" max="5115" width="8" style="54" bestFit="1" customWidth="1"/>
    <col min="5116" max="5116" width="35.5" style="54" bestFit="1" customWidth="1"/>
    <col min="5117" max="5117" width="20.5" style="54" bestFit="1" customWidth="1"/>
    <col min="5118" max="5121" width="8" style="54" bestFit="1" customWidth="1"/>
    <col min="5122" max="5122" width="8.875" style="54" bestFit="1" customWidth="1"/>
    <col min="5123" max="5123" width="9" style="54"/>
    <col min="5124" max="5124" width="10.5" style="54" bestFit="1" customWidth="1"/>
    <col min="5125" max="5125" width="8.875" style="54" bestFit="1" customWidth="1"/>
    <col min="5126" max="5126" width="9.75" style="54" bestFit="1" customWidth="1"/>
    <col min="5127" max="5127" width="8.875" style="54" bestFit="1" customWidth="1"/>
    <col min="5128" max="5128" width="6" style="54" bestFit="1" customWidth="1"/>
    <col min="5129" max="5367" width="9" style="54"/>
    <col min="5368" max="5368" width="6" style="54" bestFit="1" customWidth="1"/>
    <col min="5369" max="5371" width="8" style="54" bestFit="1" customWidth="1"/>
    <col min="5372" max="5372" width="35.5" style="54" bestFit="1" customWidth="1"/>
    <col min="5373" max="5373" width="20.5" style="54" bestFit="1" customWidth="1"/>
    <col min="5374" max="5377" width="8" style="54" bestFit="1" customWidth="1"/>
    <col min="5378" max="5378" width="8.875" style="54" bestFit="1" customWidth="1"/>
    <col min="5379" max="5379" width="9" style="54"/>
    <col min="5380" max="5380" width="10.5" style="54" bestFit="1" customWidth="1"/>
    <col min="5381" max="5381" width="8.875" style="54" bestFit="1" customWidth="1"/>
    <col min="5382" max="5382" width="9.75" style="54" bestFit="1" customWidth="1"/>
    <col min="5383" max="5383" width="8.875" style="54" bestFit="1" customWidth="1"/>
    <col min="5384" max="5384" width="6" style="54" bestFit="1" customWidth="1"/>
    <col min="5385" max="5623" width="9" style="54"/>
    <col min="5624" max="5624" width="6" style="54" bestFit="1" customWidth="1"/>
    <col min="5625" max="5627" width="8" style="54" bestFit="1" customWidth="1"/>
    <col min="5628" max="5628" width="35.5" style="54" bestFit="1" customWidth="1"/>
    <col min="5629" max="5629" width="20.5" style="54" bestFit="1" customWidth="1"/>
    <col min="5630" max="5633" width="8" style="54" bestFit="1" customWidth="1"/>
    <col min="5634" max="5634" width="8.875" style="54" bestFit="1" customWidth="1"/>
    <col min="5635" max="5635" width="9" style="54"/>
    <col min="5636" max="5636" width="10.5" style="54" bestFit="1" customWidth="1"/>
    <col min="5637" max="5637" width="8.875" style="54" bestFit="1" customWidth="1"/>
    <col min="5638" max="5638" width="9.75" style="54" bestFit="1" customWidth="1"/>
    <col min="5639" max="5639" width="8.875" style="54" bestFit="1" customWidth="1"/>
    <col min="5640" max="5640" width="6" style="54" bestFit="1" customWidth="1"/>
    <col min="5641" max="5879" width="9" style="54"/>
    <col min="5880" max="5880" width="6" style="54" bestFit="1" customWidth="1"/>
    <col min="5881" max="5883" width="8" style="54" bestFit="1" customWidth="1"/>
    <col min="5884" max="5884" width="35.5" style="54" bestFit="1" customWidth="1"/>
    <col min="5885" max="5885" width="20.5" style="54" bestFit="1" customWidth="1"/>
    <col min="5886" max="5889" width="8" style="54" bestFit="1" customWidth="1"/>
    <col min="5890" max="5890" width="8.875" style="54" bestFit="1" customWidth="1"/>
    <col min="5891" max="5891" width="9" style="54"/>
    <col min="5892" max="5892" width="10.5" style="54" bestFit="1" customWidth="1"/>
    <col min="5893" max="5893" width="8.875" style="54" bestFit="1" customWidth="1"/>
    <col min="5894" max="5894" width="9.75" style="54" bestFit="1" customWidth="1"/>
    <col min="5895" max="5895" width="8.875" style="54" bestFit="1" customWidth="1"/>
    <col min="5896" max="5896" width="6" style="54" bestFit="1" customWidth="1"/>
    <col min="5897" max="6135" width="9" style="54"/>
    <col min="6136" max="6136" width="6" style="54" bestFit="1" customWidth="1"/>
    <col min="6137" max="6139" width="8" style="54" bestFit="1" customWidth="1"/>
    <col min="6140" max="6140" width="35.5" style="54" bestFit="1" customWidth="1"/>
    <col min="6141" max="6141" width="20.5" style="54" bestFit="1" customWidth="1"/>
    <col min="6142" max="6145" width="8" style="54" bestFit="1" customWidth="1"/>
    <col min="6146" max="6146" width="8.875" style="54" bestFit="1" customWidth="1"/>
    <col min="6147" max="6147" width="9" style="54"/>
    <col min="6148" max="6148" width="10.5" style="54" bestFit="1" customWidth="1"/>
    <col min="6149" max="6149" width="8.875" style="54" bestFit="1" customWidth="1"/>
    <col min="6150" max="6150" width="9.75" style="54" bestFit="1" customWidth="1"/>
    <col min="6151" max="6151" width="8.875" style="54" bestFit="1" customWidth="1"/>
    <col min="6152" max="6152" width="6" style="54" bestFit="1" customWidth="1"/>
    <col min="6153" max="6391" width="9" style="54"/>
    <col min="6392" max="6392" width="6" style="54" bestFit="1" customWidth="1"/>
    <col min="6393" max="6395" width="8" style="54" bestFit="1" customWidth="1"/>
    <col min="6396" max="6396" width="35.5" style="54" bestFit="1" customWidth="1"/>
    <col min="6397" max="6397" width="20.5" style="54" bestFit="1" customWidth="1"/>
    <col min="6398" max="6401" width="8" style="54" bestFit="1" customWidth="1"/>
    <col min="6402" max="6402" width="8.875" style="54" bestFit="1" customWidth="1"/>
    <col min="6403" max="6403" width="9" style="54"/>
    <col min="6404" max="6404" width="10.5" style="54" bestFit="1" customWidth="1"/>
    <col min="6405" max="6405" width="8.875" style="54" bestFit="1" customWidth="1"/>
    <col min="6406" max="6406" width="9.75" style="54" bestFit="1" customWidth="1"/>
    <col min="6407" max="6407" width="8.875" style="54" bestFit="1" customWidth="1"/>
    <col min="6408" max="6408" width="6" style="54" bestFit="1" customWidth="1"/>
    <col min="6409" max="6647" width="9" style="54"/>
    <col min="6648" max="6648" width="6" style="54" bestFit="1" customWidth="1"/>
    <col min="6649" max="6651" width="8" style="54" bestFit="1" customWidth="1"/>
    <col min="6652" max="6652" width="35.5" style="54" bestFit="1" customWidth="1"/>
    <col min="6653" max="6653" width="20.5" style="54" bestFit="1" customWidth="1"/>
    <col min="6654" max="6657" width="8" style="54" bestFit="1" customWidth="1"/>
    <col min="6658" max="6658" width="8.875" style="54" bestFit="1" customWidth="1"/>
    <col min="6659" max="6659" width="9" style="54"/>
    <col min="6660" max="6660" width="10.5" style="54" bestFit="1" customWidth="1"/>
    <col min="6661" max="6661" width="8.875" style="54" bestFit="1" customWidth="1"/>
    <col min="6662" max="6662" width="9.75" style="54" bestFit="1" customWidth="1"/>
    <col min="6663" max="6663" width="8.875" style="54" bestFit="1" customWidth="1"/>
    <col min="6664" max="6664" width="6" style="54" bestFit="1" customWidth="1"/>
    <col min="6665" max="6903" width="9" style="54"/>
    <col min="6904" max="6904" width="6" style="54" bestFit="1" customWidth="1"/>
    <col min="6905" max="6907" width="8" style="54" bestFit="1" customWidth="1"/>
    <col min="6908" max="6908" width="35.5" style="54" bestFit="1" customWidth="1"/>
    <col min="6909" max="6909" width="20.5" style="54" bestFit="1" customWidth="1"/>
    <col min="6910" max="6913" width="8" style="54" bestFit="1" customWidth="1"/>
    <col min="6914" max="6914" width="8.875" style="54" bestFit="1" customWidth="1"/>
    <col min="6915" max="6915" width="9" style="54"/>
    <col min="6916" max="6916" width="10.5" style="54" bestFit="1" customWidth="1"/>
    <col min="6917" max="6917" width="8.875" style="54" bestFit="1" customWidth="1"/>
    <col min="6918" max="6918" width="9.75" style="54" bestFit="1" customWidth="1"/>
    <col min="6919" max="6919" width="8.875" style="54" bestFit="1" customWidth="1"/>
    <col min="6920" max="6920" width="6" style="54" bestFit="1" customWidth="1"/>
    <col min="6921" max="7159" width="9" style="54"/>
    <col min="7160" max="7160" width="6" style="54" bestFit="1" customWidth="1"/>
    <col min="7161" max="7163" width="8" style="54" bestFit="1" customWidth="1"/>
    <col min="7164" max="7164" width="35.5" style="54" bestFit="1" customWidth="1"/>
    <col min="7165" max="7165" width="20.5" style="54" bestFit="1" customWidth="1"/>
    <col min="7166" max="7169" width="8" style="54" bestFit="1" customWidth="1"/>
    <col min="7170" max="7170" width="8.875" style="54" bestFit="1" customWidth="1"/>
    <col min="7171" max="7171" width="9" style="54"/>
    <col min="7172" max="7172" width="10.5" style="54" bestFit="1" customWidth="1"/>
    <col min="7173" max="7173" width="8.875" style="54" bestFit="1" customWidth="1"/>
    <col min="7174" max="7174" width="9.75" style="54" bestFit="1" customWidth="1"/>
    <col min="7175" max="7175" width="8.875" style="54" bestFit="1" customWidth="1"/>
    <col min="7176" max="7176" width="6" style="54" bestFit="1" customWidth="1"/>
    <col min="7177" max="7415" width="9" style="54"/>
    <col min="7416" max="7416" width="6" style="54" bestFit="1" customWidth="1"/>
    <col min="7417" max="7419" width="8" style="54" bestFit="1" customWidth="1"/>
    <col min="7420" max="7420" width="35.5" style="54" bestFit="1" customWidth="1"/>
    <col min="7421" max="7421" width="20.5" style="54" bestFit="1" customWidth="1"/>
    <col min="7422" max="7425" width="8" style="54" bestFit="1" customWidth="1"/>
    <col min="7426" max="7426" width="8.875" style="54" bestFit="1" customWidth="1"/>
    <col min="7427" max="7427" width="9" style="54"/>
    <col min="7428" max="7428" width="10.5" style="54" bestFit="1" customWidth="1"/>
    <col min="7429" max="7429" width="8.875" style="54" bestFit="1" customWidth="1"/>
    <col min="7430" max="7430" width="9.75" style="54" bestFit="1" customWidth="1"/>
    <col min="7431" max="7431" width="8.875" style="54" bestFit="1" customWidth="1"/>
    <col min="7432" max="7432" width="6" style="54" bestFit="1" customWidth="1"/>
    <col min="7433" max="7671" width="9" style="54"/>
    <col min="7672" max="7672" width="6" style="54" bestFit="1" customWidth="1"/>
    <col min="7673" max="7675" width="8" style="54" bestFit="1" customWidth="1"/>
    <col min="7676" max="7676" width="35.5" style="54" bestFit="1" customWidth="1"/>
    <col min="7677" max="7677" width="20.5" style="54" bestFit="1" customWidth="1"/>
    <col min="7678" max="7681" width="8" style="54" bestFit="1" customWidth="1"/>
    <col min="7682" max="7682" width="8.875" style="54" bestFit="1" customWidth="1"/>
    <col min="7683" max="7683" width="9" style="54"/>
    <col min="7684" max="7684" width="10.5" style="54" bestFit="1" customWidth="1"/>
    <col min="7685" max="7685" width="8.875" style="54" bestFit="1" customWidth="1"/>
    <col min="7686" max="7686" width="9.75" style="54" bestFit="1" customWidth="1"/>
    <col min="7687" max="7687" width="8.875" style="54" bestFit="1" customWidth="1"/>
    <col min="7688" max="7688" width="6" style="54" bestFit="1" customWidth="1"/>
    <col min="7689" max="7927" width="9" style="54"/>
    <col min="7928" max="7928" width="6" style="54" bestFit="1" customWidth="1"/>
    <col min="7929" max="7931" width="8" style="54" bestFit="1" customWidth="1"/>
    <col min="7932" max="7932" width="35.5" style="54" bestFit="1" customWidth="1"/>
    <col min="7933" max="7933" width="20.5" style="54" bestFit="1" customWidth="1"/>
    <col min="7934" max="7937" width="8" style="54" bestFit="1" customWidth="1"/>
    <col min="7938" max="7938" width="8.875" style="54" bestFit="1" customWidth="1"/>
    <col min="7939" max="7939" width="9" style="54"/>
    <col min="7940" max="7940" width="10.5" style="54" bestFit="1" customWidth="1"/>
    <col min="7941" max="7941" width="8.875" style="54" bestFit="1" customWidth="1"/>
    <col min="7942" max="7942" width="9.75" style="54" bestFit="1" customWidth="1"/>
    <col min="7943" max="7943" width="8.875" style="54" bestFit="1" customWidth="1"/>
    <col min="7944" max="7944" width="6" style="54" bestFit="1" customWidth="1"/>
    <col min="7945" max="8183" width="9" style="54"/>
    <col min="8184" max="8184" width="6" style="54" bestFit="1" customWidth="1"/>
    <col min="8185" max="8187" width="8" style="54" bestFit="1" customWidth="1"/>
    <col min="8188" max="8188" width="35.5" style="54" bestFit="1" customWidth="1"/>
    <col min="8189" max="8189" width="20.5" style="54" bestFit="1" customWidth="1"/>
    <col min="8190" max="8193" width="8" style="54" bestFit="1" customWidth="1"/>
    <col min="8194" max="8194" width="8.875" style="54" bestFit="1" customWidth="1"/>
    <col min="8195" max="8195" width="9" style="54"/>
    <col min="8196" max="8196" width="10.5" style="54" bestFit="1" customWidth="1"/>
    <col min="8197" max="8197" width="8.875" style="54" bestFit="1" customWidth="1"/>
    <col min="8198" max="8198" width="9.75" style="54" bestFit="1" customWidth="1"/>
    <col min="8199" max="8199" width="8.875" style="54" bestFit="1" customWidth="1"/>
    <col min="8200" max="8200" width="6" style="54" bestFit="1" customWidth="1"/>
    <col min="8201" max="8439" width="9" style="54"/>
    <col min="8440" max="8440" width="6" style="54" bestFit="1" customWidth="1"/>
    <col min="8441" max="8443" width="8" style="54" bestFit="1" customWidth="1"/>
    <col min="8444" max="8444" width="35.5" style="54" bestFit="1" customWidth="1"/>
    <col min="8445" max="8445" width="20.5" style="54" bestFit="1" customWidth="1"/>
    <col min="8446" max="8449" width="8" style="54" bestFit="1" customWidth="1"/>
    <col min="8450" max="8450" width="8.875" style="54" bestFit="1" customWidth="1"/>
    <col min="8451" max="8451" width="9" style="54"/>
    <col min="8452" max="8452" width="10.5" style="54" bestFit="1" customWidth="1"/>
    <col min="8453" max="8453" width="8.875" style="54" bestFit="1" customWidth="1"/>
    <col min="8454" max="8454" width="9.75" style="54" bestFit="1" customWidth="1"/>
    <col min="8455" max="8455" width="8.875" style="54" bestFit="1" customWidth="1"/>
    <col min="8456" max="8456" width="6" style="54" bestFit="1" customWidth="1"/>
    <col min="8457" max="8695" width="9" style="54"/>
    <col min="8696" max="8696" width="6" style="54" bestFit="1" customWidth="1"/>
    <col min="8697" max="8699" width="8" style="54" bestFit="1" customWidth="1"/>
    <col min="8700" max="8700" width="35.5" style="54" bestFit="1" customWidth="1"/>
    <col min="8701" max="8701" width="20.5" style="54" bestFit="1" customWidth="1"/>
    <col min="8702" max="8705" width="8" style="54" bestFit="1" customWidth="1"/>
    <col min="8706" max="8706" width="8.875" style="54" bestFit="1" customWidth="1"/>
    <col min="8707" max="8707" width="9" style="54"/>
    <col min="8708" max="8708" width="10.5" style="54" bestFit="1" customWidth="1"/>
    <col min="8709" max="8709" width="8.875" style="54" bestFit="1" customWidth="1"/>
    <col min="8710" max="8710" width="9.75" style="54" bestFit="1" customWidth="1"/>
    <col min="8711" max="8711" width="8.875" style="54" bestFit="1" customWidth="1"/>
    <col min="8712" max="8712" width="6" style="54" bestFit="1" customWidth="1"/>
    <col min="8713" max="8951" width="9" style="54"/>
    <col min="8952" max="8952" width="6" style="54" bestFit="1" customWidth="1"/>
    <col min="8953" max="8955" width="8" style="54" bestFit="1" customWidth="1"/>
    <col min="8956" max="8956" width="35.5" style="54" bestFit="1" customWidth="1"/>
    <col min="8957" max="8957" width="20.5" style="54" bestFit="1" customWidth="1"/>
    <col min="8958" max="8961" width="8" style="54" bestFit="1" customWidth="1"/>
    <col min="8962" max="8962" width="8.875" style="54" bestFit="1" customWidth="1"/>
    <col min="8963" max="8963" width="9" style="54"/>
    <col min="8964" max="8964" width="10.5" style="54" bestFit="1" customWidth="1"/>
    <col min="8965" max="8965" width="8.875" style="54" bestFit="1" customWidth="1"/>
    <col min="8966" max="8966" width="9.75" style="54" bestFit="1" customWidth="1"/>
    <col min="8967" max="8967" width="8.875" style="54" bestFit="1" customWidth="1"/>
    <col min="8968" max="8968" width="6" style="54" bestFit="1" customWidth="1"/>
    <col min="8969" max="9207" width="9" style="54"/>
    <col min="9208" max="9208" width="6" style="54" bestFit="1" customWidth="1"/>
    <col min="9209" max="9211" width="8" style="54" bestFit="1" customWidth="1"/>
    <col min="9212" max="9212" width="35.5" style="54" bestFit="1" customWidth="1"/>
    <col min="9213" max="9213" width="20.5" style="54" bestFit="1" customWidth="1"/>
    <col min="9214" max="9217" width="8" style="54" bestFit="1" customWidth="1"/>
    <col min="9218" max="9218" width="8.875" style="54" bestFit="1" customWidth="1"/>
    <col min="9219" max="9219" width="9" style="54"/>
    <col min="9220" max="9220" width="10.5" style="54" bestFit="1" customWidth="1"/>
    <col min="9221" max="9221" width="8.875" style="54" bestFit="1" customWidth="1"/>
    <col min="9222" max="9222" width="9.75" style="54" bestFit="1" customWidth="1"/>
    <col min="9223" max="9223" width="8.875" style="54" bestFit="1" customWidth="1"/>
    <col min="9224" max="9224" width="6" style="54" bestFit="1" customWidth="1"/>
    <col min="9225" max="9463" width="9" style="54"/>
    <col min="9464" max="9464" width="6" style="54" bestFit="1" customWidth="1"/>
    <col min="9465" max="9467" width="8" style="54" bestFit="1" customWidth="1"/>
    <col min="9468" max="9468" width="35.5" style="54" bestFit="1" customWidth="1"/>
    <col min="9469" max="9469" width="20.5" style="54" bestFit="1" customWidth="1"/>
    <col min="9470" max="9473" width="8" style="54" bestFit="1" customWidth="1"/>
    <col min="9474" max="9474" width="8.875" style="54" bestFit="1" customWidth="1"/>
    <col min="9475" max="9475" width="9" style="54"/>
    <col min="9476" max="9476" width="10.5" style="54" bestFit="1" customWidth="1"/>
    <col min="9477" max="9477" width="8.875" style="54" bestFit="1" customWidth="1"/>
    <col min="9478" max="9478" width="9.75" style="54" bestFit="1" customWidth="1"/>
    <col min="9479" max="9479" width="8.875" style="54" bestFit="1" customWidth="1"/>
    <col min="9480" max="9480" width="6" style="54" bestFit="1" customWidth="1"/>
    <col min="9481" max="9719" width="9" style="54"/>
    <col min="9720" max="9720" width="6" style="54" bestFit="1" customWidth="1"/>
    <col min="9721" max="9723" width="8" style="54" bestFit="1" customWidth="1"/>
    <col min="9724" max="9724" width="35.5" style="54" bestFit="1" customWidth="1"/>
    <col min="9725" max="9725" width="20.5" style="54" bestFit="1" customWidth="1"/>
    <col min="9726" max="9729" width="8" style="54" bestFit="1" customWidth="1"/>
    <col min="9730" max="9730" width="8.875" style="54" bestFit="1" customWidth="1"/>
    <col min="9731" max="9731" width="9" style="54"/>
    <col min="9732" max="9732" width="10.5" style="54" bestFit="1" customWidth="1"/>
    <col min="9733" max="9733" width="8.875" style="54" bestFit="1" customWidth="1"/>
    <col min="9734" max="9734" width="9.75" style="54" bestFit="1" customWidth="1"/>
    <col min="9735" max="9735" width="8.875" style="54" bestFit="1" customWidth="1"/>
    <col min="9736" max="9736" width="6" style="54" bestFit="1" customWidth="1"/>
    <col min="9737" max="9975" width="9" style="54"/>
    <col min="9976" max="9976" width="6" style="54" bestFit="1" customWidth="1"/>
    <col min="9977" max="9979" width="8" style="54" bestFit="1" customWidth="1"/>
    <col min="9980" max="9980" width="35.5" style="54" bestFit="1" customWidth="1"/>
    <col min="9981" max="9981" width="20.5" style="54" bestFit="1" customWidth="1"/>
    <col min="9982" max="9985" width="8" style="54" bestFit="1" customWidth="1"/>
    <col min="9986" max="9986" width="8.875" style="54" bestFit="1" customWidth="1"/>
    <col min="9987" max="9987" width="9" style="54"/>
    <col min="9988" max="9988" width="10.5" style="54" bestFit="1" customWidth="1"/>
    <col min="9989" max="9989" width="8.875" style="54" bestFit="1" customWidth="1"/>
    <col min="9990" max="9990" width="9.75" style="54" bestFit="1" customWidth="1"/>
    <col min="9991" max="9991" width="8.875" style="54" bestFit="1" customWidth="1"/>
    <col min="9992" max="9992" width="6" style="54" bestFit="1" customWidth="1"/>
    <col min="9993" max="10231" width="9" style="54"/>
    <col min="10232" max="10232" width="6" style="54" bestFit="1" customWidth="1"/>
    <col min="10233" max="10235" width="8" style="54" bestFit="1" customWidth="1"/>
    <col min="10236" max="10236" width="35.5" style="54" bestFit="1" customWidth="1"/>
    <col min="10237" max="10237" width="20.5" style="54" bestFit="1" customWidth="1"/>
    <col min="10238" max="10241" width="8" style="54" bestFit="1" customWidth="1"/>
    <col min="10242" max="10242" width="8.875" style="54" bestFit="1" customWidth="1"/>
    <col min="10243" max="10243" width="9" style="54"/>
    <col min="10244" max="10244" width="10.5" style="54" bestFit="1" customWidth="1"/>
    <col min="10245" max="10245" width="8.875" style="54" bestFit="1" customWidth="1"/>
    <col min="10246" max="10246" width="9.75" style="54" bestFit="1" customWidth="1"/>
    <col min="10247" max="10247" width="8.875" style="54" bestFit="1" customWidth="1"/>
    <col min="10248" max="10248" width="6" style="54" bestFit="1" customWidth="1"/>
    <col min="10249" max="10487" width="9" style="54"/>
    <col min="10488" max="10488" width="6" style="54" bestFit="1" customWidth="1"/>
    <col min="10489" max="10491" width="8" style="54" bestFit="1" customWidth="1"/>
    <col min="10492" max="10492" width="35.5" style="54" bestFit="1" customWidth="1"/>
    <col min="10493" max="10493" width="20.5" style="54" bestFit="1" customWidth="1"/>
    <col min="10494" max="10497" width="8" style="54" bestFit="1" customWidth="1"/>
    <col min="10498" max="10498" width="8.875" style="54" bestFit="1" customWidth="1"/>
    <col min="10499" max="10499" width="9" style="54"/>
    <col min="10500" max="10500" width="10.5" style="54" bestFit="1" customWidth="1"/>
    <col min="10501" max="10501" width="8.875" style="54" bestFit="1" customWidth="1"/>
    <col min="10502" max="10502" width="9.75" style="54" bestFit="1" customWidth="1"/>
    <col min="10503" max="10503" width="8.875" style="54" bestFit="1" customWidth="1"/>
    <col min="10504" max="10504" width="6" style="54" bestFit="1" customWidth="1"/>
    <col min="10505" max="10743" width="9" style="54"/>
    <col min="10744" max="10744" width="6" style="54" bestFit="1" customWidth="1"/>
    <col min="10745" max="10747" width="8" style="54" bestFit="1" customWidth="1"/>
    <col min="10748" max="10748" width="35.5" style="54" bestFit="1" customWidth="1"/>
    <col min="10749" max="10749" width="20.5" style="54" bestFit="1" customWidth="1"/>
    <col min="10750" max="10753" width="8" style="54" bestFit="1" customWidth="1"/>
    <col min="10754" max="10754" width="8.875" style="54" bestFit="1" customWidth="1"/>
    <col min="10755" max="10755" width="9" style="54"/>
    <col min="10756" max="10756" width="10.5" style="54" bestFit="1" customWidth="1"/>
    <col min="10757" max="10757" width="8.875" style="54" bestFit="1" customWidth="1"/>
    <col min="10758" max="10758" width="9.75" style="54" bestFit="1" customWidth="1"/>
    <col min="10759" max="10759" width="8.875" style="54" bestFit="1" customWidth="1"/>
    <col min="10760" max="10760" width="6" style="54" bestFit="1" customWidth="1"/>
    <col min="10761" max="10999" width="9" style="54"/>
    <col min="11000" max="11000" width="6" style="54" bestFit="1" customWidth="1"/>
    <col min="11001" max="11003" width="8" style="54" bestFit="1" customWidth="1"/>
    <col min="11004" max="11004" width="35.5" style="54" bestFit="1" customWidth="1"/>
    <col min="11005" max="11005" width="20.5" style="54" bestFit="1" customWidth="1"/>
    <col min="11006" max="11009" width="8" style="54" bestFit="1" customWidth="1"/>
    <col min="11010" max="11010" width="8.875" style="54" bestFit="1" customWidth="1"/>
    <col min="11011" max="11011" width="9" style="54"/>
    <col min="11012" max="11012" width="10.5" style="54" bestFit="1" customWidth="1"/>
    <col min="11013" max="11013" width="8.875" style="54" bestFit="1" customWidth="1"/>
    <col min="11014" max="11014" width="9.75" style="54" bestFit="1" customWidth="1"/>
    <col min="11015" max="11015" width="8.875" style="54" bestFit="1" customWidth="1"/>
    <col min="11016" max="11016" width="6" style="54" bestFit="1" customWidth="1"/>
    <col min="11017" max="11255" width="9" style="54"/>
    <col min="11256" max="11256" width="6" style="54" bestFit="1" customWidth="1"/>
    <col min="11257" max="11259" width="8" style="54" bestFit="1" customWidth="1"/>
    <col min="11260" max="11260" width="35.5" style="54" bestFit="1" customWidth="1"/>
    <col min="11261" max="11261" width="20.5" style="54" bestFit="1" customWidth="1"/>
    <col min="11262" max="11265" width="8" style="54" bestFit="1" customWidth="1"/>
    <col min="11266" max="11266" width="8.875" style="54" bestFit="1" customWidth="1"/>
    <col min="11267" max="11267" width="9" style="54"/>
    <col min="11268" max="11268" width="10.5" style="54" bestFit="1" customWidth="1"/>
    <col min="11269" max="11269" width="8.875" style="54" bestFit="1" customWidth="1"/>
    <col min="11270" max="11270" width="9.75" style="54" bestFit="1" customWidth="1"/>
    <col min="11271" max="11271" width="8.875" style="54" bestFit="1" customWidth="1"/>
    <col min="11272" max="11272" width="6" style="54" bestFit="1" customWidth="1"/>
    <col min="11273" max="11511" width="9" style="54"/>
    <col min="11512" max="11512" width="6" style="54" bestFit="1" customWidth="1"/>
    <col min="11513" max="11515" width="8" style="54" bestFit="1" customWidth="1"/>
    <col min="11516" max="11516" width="35.5" style="54" bestFit="1" customWidth="1"/>
    <col min="11517" max="11517" width="20.5" style="54" bestFit="1" customWidth="1"/>
    <col min="11518" max="11521" width="8" style="54" bestFit="1" customWidth="1"/>
    <col min="11522" max="11522" width="8.875" style="54" bestFit="1" customWidth="1"/>
    <col min="11523" max="11523" width="9" style="54"/>
    <col min="11524" max="11524" width="10.5" style="54" bestFit="1" customWidth="1"/>
    <col min="11525" max="11525" width="8.875" style="54" bestFit="1" customWidth="1"/>
    <col min="11526" max="11526" width="9.75" style="54" bestFit="1" customWidth="1"/>
    <col min="11527" max="11527" width="8.875" style="54" bestFit="1" customWidth="1"/>
    <col min="11528" max="11528" width="6" style="54" bestFit="1" customWidth="1"/>
    <col min="11529" max="11767" width="9" style="54"/>
    <col min="11768" max="11768" width="6" style="54" bestFit="1" customWidth="1"/>
    <col min="11769" max="11771" width="8" style="54" bestFit="1" customWidth="1"/>
    <col min="11772" max="11772" width="35.5" style="54" bestFit="1" customWidth="1"/>
    <col min="11773" max="11773" width="20.5" style="54" bestFit="1" customWidth="1"/>
    <col min="11774" max="11777" width="8" style="54" bestFit="1" customWidth="1"/>
    <col min="11778" max="11778" width="8.875" style="54" bestFit="1" customWidth="1"/>
    <col min="11779" max="11779" width="9" style="54"/>
    <col min="11780" max="11780" width="10.5" style="54" bestFit="1" customWidth="1"/>
    <col min="11781" max="11781" width="8.875" style="54" bestFit="1" customWidth="1"/>
    <col min="11782" max="11782" width="9.75" style="54" bestFit="1" customWidth="1"/>
    <col min="11783" max="11783" width="8.875" style="54" bestFit="1" customWidth="1"/>
    <col min="11784" max="11784" width="6" style="54" bestFit="1" customWidth="1"/>
    <col min="11785" max="12023" width="9" style="54"/>
    <col min="12024" max="12024" width="6" style="54" bestFit="1" customWidth="1"/>
    <col min="12025" max="12027" width="8" style="54" bestFit="1" customWidth="1"/>
    <col min="12028" max="12028" width="35.5" style="54" bestFit="1" customWidth="1"/>
    <col min="12029" max="12029" width="20.5" style="54" bestFit="1" customWidth="1"/>
    <col min="12030" max="12033" width="8" style="54" bestFit="1" customWidth="1"/>
    <col min="12034" max="12034" width="8.875" style="54" bestFit="1" customWidth="1"/>
    <col min="12035" max="12035" width="9" style="54"/>
    <col min="12036" max="12036" width="10.5" style="54" bestFit="1" customWidth="1"/>
    <col min="12037" max="12037" width="8.875" style="54" bestFit="1" customWidth="1"/>
    <col min="12038" max="12038" width="9.75" style="54" bestFit="1" customWidth="1"/>
    <col min="12039" max="12039" width="8.875" style="54" bestFit="1" customWidth="1"/>
    <col min="12040" max="12040" width="6" style="54" bestFit="1" customWidth="1"/>
    <col min="12041" max="12279" width="9" style="54"/>
    <col min="12280" max="12280" width="6" style="54" bestFit="1" customWidth="1"/>
    <col min="12281" max="12283" width="8" style="54" bestFit="1" customWidth="1"/>
    <col min="12284" max="12284" width="35.5" style="54" bestFit="1" customWidth="1"/>
    <col min="12285" max="12285" width="20.5" style="54" bestFit="1" customWidth="1"/>
    <col min="12286" max="12289" width="8" style="54" bestFit="1" customWidth="1"/>
    <col min="12290" max="12290" width="8.875" style="54" bestFit="1" customWidth="1"/>
    <col min="12291" max="12291" width="9" style="54"/>
    <col min="12292" max="12292" width="10.5" style="54" bestFit="1" customWidth="1"/>
    <col min="12293" max="12293" width="8.875" style="54" bestFit="1" customWidth="1"/>
    <col min="12294" max="12294" width="9.75" style="54" bestFit="1" customWidth="1"/>
    <col min="12295" max="12295" width="8.875" style="54" bestFit="1" customWidth="1"/>
    <col min="12296" max="12296" width="6" style="54" bestFit="1" customWidth="1"/>
    <col min="12297" max="12535" width="9" style="54"/>
    <col min="12536" max="12536" width="6" style="54" bestFit="1" customWidth="1"/>
    <col min="12537" max="12539" width="8" style="54" bestFit="1" customWidth="1"/>
    <col min="12540" max="12540" width="35.5" style="54" bestFit="1" customWidth="1"/>
    <col min="12541" max="12541" width="20.5" style="54" bestFit="1" customWidth="1"/>
    <col min="12542" max="12545" width="8" style="54" bestFit="1" customWidth="1"/>
    <col min="12546" max="12546" width="8.875" style="54" bestFit="1" customWidth="1"/>
    <col min="12547" max="12547" width="9" style="54"/>
    <col min="12548" max="12548" width="10.5" style="54" bestFit="1" customWidth="1"/>
    <col min="12549" max="12549" width="8.875" style="54" bestFit="1" customWidth="1"/>
    <col min="12550" max="12550" width="9.75" style="54" bestFit="1" customWidth="1"/>
    <col min="12551" max="12551" width="8.875" style="54" bestFit="1" customWidth="1"/>
    <col min="12552" max="12552" width="6" style="54" bestFit="1" customWidth="1"/>
    <col min="12553" max="12791" width="9" style="54"/>
    <col min="12792" max="12792" width="6" style="54" bestFit="1" customWidth="1"/>
    <col min="12793" max="12795" width="8" style="54" bestFit="1" customWidth="1"/>
    <col min="12796" max="12796" width="35.5" style="54" bestFit="1" customWidth="1"/>
    <col min="12797" max="12797" width="20.5" style="54" bestFit="1" customWidth="1"/>
    <col min="12798" max="12801" width="8" style="54" bestFit="1" customWidth="1"/>
    <col min="12802" max="12802" width="8.875" style="54" bestFit="1" customWidth="1"/>
    <col min="12803" max="12803" width="9" style="54"/>
    <col min="12804" max="12804" width="10.5" style="54" bestFit="1" customWidth="1"/>
    <col min="12805" max="12805" width="8.875" style="54" bestFit="1" customWidth="1"/>
    <col min="12806" max="12806" width="9.75" style="54" bestFit="1" customWidth="1"/>
    <col min="12807" max="12807" width="8.875" style="54" bestFit="1" customWidth="1"/>
    <col min="12808" max="12808" width="6" style="54" bestFit="1" customWidth="1"/>
    <col min="12809" max="13047" width="9" style="54"/>
    <col min="13048" max="13048" width="6" style="54" bestFit="1" customWidth="1"/>
    <col min="13049" max="13051" width="8" style="54" bestFit="1" customWidth="1"/>
    <col min="13052" max="13052" width="35.5" style="54" bestFit="1" customWidth="1"/>
    <col min="13053" max="13053" width="20.5" style="54" bestFit="1" customWidth="1"/>
    <col min="13054" max="13057" width="8" style="54" bestFit="1" customWidth="1"/>
    <col min="13058" max="13058" width="8.875" style="54" bestFit="1" customWidth="1"/>
    <col min="13059" max="13059" width="9" style="54"/>
    <col min="13060" max="13060" width="10.5" style="54" bestFit="1" customWidth="1"/>
    <col min="13061" max="13061" width="8.875" style="54" bestFit="1" customWidth="1"/>
    <col min="13062" max="13062" width="9.75" style="54" bestFit="1" customWidth="1"/>
    <col min="13063" max="13063" width="8.875" style="54" bestFit="1" customWidth="1"/>
    <col min="13064" max="13064" width="6" style="54" bestFit="1" customWidth="1"/>
    <col min="13065" max="13303" width="9" style="54"/>
    <col min="13304" max="13304" width="6" style="54" bestFit="1" customWidth="1"/>
    <col min="13305" max="13307" width="8" style="54" bestFit="1" customWidth="1"/>
    <col min="13308" max="13308" width="35.5" style="54" bestFit="1" customWidth="1"/>
    <col min="13309" max="13309" width="20.5" style="54" bestFit="1" customWidth="1"/>
    <col min="13310" max="13313" width="8" style="54" bestFit="1" customWidth="1"/>
    <col min="13314" max="13314" width="8.875" style="54" bestFit="1" customWidth="1"/>
    <col min="13315" max="13315" width="9" style="54"/>
    <col min="13316" max="13316" width="10.5" style="54" bestFit="1" customWidth="1"/>
    <col min="13317" max="13317" width="8.875" style="54" bestFit="1" customWidth="1"/>
    <col min="13318" max="13318" width="9.75" style="54" bestFit="1" customWidth="1"/>
    <col min="13319" max="13319" width="8.875" style="54" bestFit="1" customWidth="1"/>
    <col min="13320" max="13320" width="6" style="54" bestFit="1" customWidth="1"/>
    <col min="13321" max="13559" width="9" style="54"/>
    <col min="13560" max="13560" width="6" style="54" bestFit="1" customWidth="1"/>
    <col min="13561" max="13563" width="8" style="54" bestFit="1" customWidth="1"/>
    <col min="13564" max="13564" width="35.5" style="54" bestFit="1" customWidth="1"/>
    <col min="13565" max="13565" width="20.5" style="54" bestFit="1" customWidth="1"/>
    <col min="13566" max="13569" width="8" style="54" bestFit="1" customWidth="1"/>
    <col min="13570" max="13570" width="8.875" style="54" bestFit="1" customWidth="1"/>
    <col min="13571" max="13571" width="9" style="54"/>
    <col min="13572" max="13572" width="10.5" style="54" bestFit="1" customWidth="1"/>
    <col min="13573" max="13573" width="8.875" style="54" bestFit="1" customWidth="1"/>
    <col min="13574" max="13574" width="9.75" style="54" bestFit="1" customWidth="1"/>
    <col min="13575" max="13575" width="8.875" style="54" bestFit="1" customWidth="1"/>
    <col min="13576" max="13576" width="6" style="54" bestFit="1" customWidth="1"/>
    <col min="13577" max="13815" width="9" style="54"/>
    <col min="13816" max="13816" width="6" style="54" bestFit="1" customWidth="1"/>
    <col min="13817" max="13819" width="8" style="54" bestFit="1" customWidth="1"/>
    <col min="13820" max="13820" width="35.5" style="54" bestFit="1" customWidth="1"/>
    <col min="13821" max="13821" width="20.5" style="54" bestFit="1" customWidth="1"/>
    <col min="13822" max="13825" width="8" style="54" bestFit="1" customWidth="1"/>
    <col min="13826" max="13826" width="8.875" style="54" bestFit="1" customWidth="1"/>
    <col min="13827" max="13827" width="9" style="54"/>
    <col min="13828" max="13828" width="10.5" style="54" bestFit="1" customWidth="1"/>
    <col min="13829" max="13829" width="8.875" style="54" bestFit="1" customWidth="1"/>
    <col min="13830" max="13830" width="9.75" style="54" bestFit="1" customWidth="1"/>
    <col min="13831" max="13831" width="8.875" style="54" bestFit="1" customWidth="1"/>
    <col min="13832" max="13832" width="6" style="54" bestFit="1" customWidth="1"/>
    <col min="13833" max="14071" width="9" style="54"/>
    <col min="14072" max="14072" width="6" style="54" bestFit="1" customWidth="1"/>
    <col min="14073" max="14075" width="8" style="54" bestFit="1" customWidth="1"/>
    <col min="14076" max="14076" width="35.5" style="54" bestFit="1" customWidth="1"/>
    <col min="14077" max="14077" width="20.5" style="54" bestFit="1" customWidth="1"/>
    <col min="14078" max="14081" width="8" style="54" bestFit="1" customWidth="1"/>
    <col min="14082" max="14082" width="8.875" style="54" bestFit="1" customWidth="1"/>
    <col min="14083" max="14083" width="9" style="54"/>
    <col min="14084" max="14084" width="10.5" style="54" bestFit="1" customWidth="1"/>
    <col min="14085" max="14085" width="8.875" style="54" bestFit="1" customWidth="1"/>
    <col min="14086" max="14086" width="9.75" style="54" bestFit="1" customWidth="1"/>
    <col min="14087" max="14087" width="8.875" style="54" bestFit="1" customWidth="1"/>
    <col min="14088" max="14088" width="6" style="54" bestFit="1" customWidth="1"/>
    <col min="14089" max="14327" width="9" style="54"/>
    <col min="14328" max="14328" width="6" style="54" bestFit="1" customWidth="1"/>
    <col min="14329" max="14331" width="8" style="54" bestFit="1" customWidth="1"/>
    <col min="14332" max="14332" width="35.5" style="54" bestFit="1" customWidth="1"/>
    <col min="14333" max="14333" width="20.5" style="54" bestFit="1" customWidth="1"/>
    <col min="14334" max="14337" width="8" style="54" bestFit="1" customWidth="1"/>
    <col min="14338" max="14338" width="8.875" style="54" bestFit="1" customWidth="1"/>
    <col min="14339" max="14339" width="9" style="54"/>
    <col min="14340" max="14340" width="10.5" style="54" bestFit="1" customWidth="1"/>
    <col min="14341" max="14341" width="8.875" style="54" bestFit="1" customWidth="1"/>
    <col min="14342" max="14342" width="9.75" style="54" bestFit="1" customWidth="1"/>
    <col min="14343" max="14343" width="8.875" style="54" bestFit="1" customWidth="1"/>
    <col min="14344" max="14344" width="6" style="54" bestFit="1" customWidth="1"/>
    <col min="14345" max="14583" width="9" style="54"/>
    <col min="14584" max="14584" width="6" style="54" bestFit="1" customWidth="1"/>
    <col min="14585" max="14587" width="8" style="54" bestFit="1" customWidth="1"/>
    <col min="14588" max="14588" width="35.5" style="54" bestFit="1" customWidth="1"/>
    <col min="14589" max="14589" width="20.5" style="54" bestFit="1" customWidth="1"/>
    <col min="14590" max="14593" width="8" style="54" bestFit="1" customWidth="1"/>
    <col min="14594" max="14594" width="8.875" style="54" bestFit="1" customWidth="1"/>
    <col min="14595" max="14595" width="9" style="54"/>
    <col min="14596" max="14596" width="10.5" style="54" bestFit="1" customWidth="1"/>
    <col min="14597" max="14597" width="8.875" style="54" bestFit="1" customWidth="1"/>
    <col min="14598" max="14598" width="9.75" style="54" bestFit="1" customWidth="1"/>
    <col min="14599" max="14599" width="8.875" style="54" bestFit="1" customWidth="1"/>
    <col min="14600" max="14600" width="6" style="54" bestFit="1" customWidth="1"/>
    <col min="14601" max="14839" width="9" style="54"/>
    <col min="14840" max="14840" width="6" style="54" bestFit="1" customWidth="1"/>
    <col min="14841" max="14843" width="8" style="54" bestFit="1" customWidth="1"/>
    <col min="14844" max="14844" width="35.5" style="54" bestFit="1" customWidth="1"/>
    <col min="14845" max="14845" width="20.5" style="54" bestFit="1" customWidth="1"/>
    <col min="14846" max="14849" width="8" style="54" bestFit="1" customWidth="1"/>
    <col min="14850" max="14850" width="8.875" style="54" bestFit="1" customWidth="1"/>
    <col min="14851" max="14851" width="9" style="54"/>
    <col min="14852" max="14852" width="10.5" style="54" bestFit="1" customWidth="1"/>
    <col min="14853" max="14853" width="8.875" style="54" bestFit="1" customWidth="1"/>
    <col min="14854" max="14854" width="9.75" style="54" bestFit="1" customWidth="1"/>
    <col min="14855" max="14855" width="8.875" style="54" bestFit="1" customWidth="1"/>
    <col min="14856" max="14856" width="6" style="54" bestFit="1" customWidth="1"/>
    <col min="14857" max="15095" width="9" style="54"/>
    <col min="15096" max="15096" width="6" style="54" bestFit="1" customWidth="1"/>
    <col min="15097" max="15099" width="8" style="54" bestFit="1" customWidth="1"/>
    <col min="15100" max="15100" width="35.5" style="54" bestFit="1" customWidth="1"/>
    <col min="15101" max="15101" width="20.5" style="54" bestFit="1" customWidth="1"/>
    <col min="15102" max="15105" width="8" style="54" bestFit="1" customWidth="1"/>
    <col min="15106" max="15106" width="8.875" style="54" bestFit="1" customWidth="1"/>
    <col min="15107" max="15107" width="9" style="54"/>
    <col min="15108" max="15108" width="10.5" style="54" bestFit="1" customWidth="1"/>
    <col min="15109" max="15109" width="8.875" style="54" bestFit="1" customWidth="1"/>
    <col min="15110" max="15110" width="9.75" style="54" bestFit="1" customWidth="1"/>
    <col min="15111" max="15111" width="8.875" style="54" bestFit="1" customWidth="1"/>
    <col min="15112" max="15112" width="6" style="54" bestFit="1" customWidth="1"/>
    <col min="15113" max="15351" width="9" style="54"/>
    <col min="15352" max="15352" width="6" style="54" bestFit="1" customWidth="1"/>
    <col min="15353" max="15355" width="8" style="54" bestFit="1" customWidth="1"/>
    <col min="15356" max="15356" width="35.5" style="54" bestFit="1" customWidth="1"/>
    <col min="15357" max="15357" width="20.5" style="54" bestFit="1" customWidth="1"/>
    <col min="15358" max="15361" width="8" style="54" bestFit="1" customWidth="1"/>
    <col min="15362" max="15362" width="8.875" style="54" bestFit="1" customWidth="1"/>
    <col min="15363" max="15363" width="9" style="54"/>
    <col min="15364" max="15364" width="10.5" style="54" bestFit="1" customWidth="1"/>
    <col min="15365" max="15365" width="8.875" style="54" bestFit="1" customWidth="1"/>
    <col min="15366" max="15366" width="9.75" style="54" bestFit="1" customWidth="1"/>
    <col min="15367" max="15367" width="8.875" style="54" bestFit="1" customWidth="1"/>
    <col min="15368" max="15368" width="6" style="54" bestFit="1" customWidth="1"/>
    <col min="15369" max="15607" width="9" style="54"/>
    <col min="15608" max="15608" width="6" style="54" bestFit="1" customWidth="1"/>
    <col min="15609" max="15611" width="8" style="54" bestFit="1" customWidth="1"/>
    <col min="15612" max="15612" width="35.5" style="54" bestFit="1" customWidth="1"/>
    <col min="15613" max="15613" width="20.5" style="54" bestFit="1" customWidth="1"/>
    <col min="15614" max="15617" width="8" style="54" bestFit="1" customWidth="1"/>
    <col min="15618" max="15618" width="8.875" style="54" bestFit="1" customWidth="1"/>
    <col min="15619" max="15619" width="9" style="54"/>
    <col min="15620" max="15620" width="10.5" style="54" bestFit="1" customWidth="1"/>
    <col min="15621" max="15621" width="8.875" style="54" bestFit="1" customWidth="1"/>
    <col min="15622" max="15622" width="9.75" style="54" bestFit="1" customWidth="1"/>
    <col min="15623" max="15623" width="8.875" style="54" bestFit="1" customWidth="1"/>
    <col min="15624" max="15624" width="6" style="54" bestFit="1" customWidth="1"/>
    <col min="15625" max="15863" width="9" style="54"/>
    <col min="15864" max="15864" width="6" style="54" bestFit="1" customWidth="1"/>
    <col min="15865" max="15867" width="8" style="54" bestFit="1" customWidth="1"/>
    <col min="15868" max="15868" width="35.5" style="54" bestFit="1" customWidth="1"/>
    <col min="15869" max="15869" width="20.5" style="54" bestFit="1" customWidth="1"/>
    <col min="15870" max="15873" width="8" style="54" bestFit="1" customWidth="1"/>
    <col min="15874" max="15874" width="8.875" style="54" bestFit="1" customWidth="1"/>
    <col min="15875" max="15875" width="9" style="54"/>
    <col min="15876" max="15876" width="10.5" style="54" bestFit="1" customWidth="1"/>
    <col min="15877" max="15877" width="8.875" style="54" bestFit="1" customWidth="1"/>
    <col min="15878" max="15878" width="9.75" style="54" bestFit="1" customWidth="1"/>
    <col min="15879" max="15879" width="8.875" style="54" bestFit="1" customWidth="1"/>
    <col min="15880" max="15880" width="6" style="54" bestFit="1" customWidth="1"/>
    <col min="15881" max="16119" width="9" style="54"/>
    <col min="16120" max="16120" width="6" style="54" bestFit="1" customWidth="1"/>
    <col min="16121" max="16123" width="8" style="54" bestFit="1" customWidth="1"/>
    <col min="16124" max="16124" width="35.5" style="54" bestFit="1" customWidth="1"/>
    <col min="16125" max="16125" width="20.5" style="54" bestFit="1" customWidth="1"/>
    <col min="16126" max="16129" width="8" style="54" bestFit="1" customWidth="1"/>
    <col min="16130" max="16130" width="8.875" style="54" bestFit="1" customWidth="1"/>
    <col min="16131" max="16131" width="9" style="54"/>
    <col min="16132" max="16132" width="10.5" style="54" bestFit="1" customWidth="1"/>
    <col min="16133" max="16133" width="8.875" style="54" bestFit="1" customWidth="1"/>
    <col min="16134" max="16134" width="9.75" style="54" bestFit="1" customWidth="1"/>
    <col min="16135" max="16135" width="8.875" style="54" bestFit="1" customWidth="1"/>
    <col min="16136" max="16136" width="6" style="54" bestFit="1" customWidth="1"/>
    <col min="16137" max="16384" width="9" style="54"/>
  </cols>
  <sheetData>
    <row r="1" spans="1:115" ht="27.75" customHeight="1">
      <c r="A1" s="43" t="s">
        <v>100</v>
      </c>
      <c r="B1" s="258" t="s">
        <v>101</v>
      </c>
      <c r="C1" s="259"/>
      <c r="D1" s="44" t="s">
        <v>102</v>
      </c>
      <c r="E1" s="44" t="s">
        <v>103</v>
      </c>
      <c r="F1" s="45" t="s">
        <v>104</v>
      </c>
      <c r="G1" s="46"/>
      <c r="H1" s="47"/>
      <c r="I1" s="44" t="s">
        <v>105</v>
      </c>
      <c r="J1" s="48" t="s">
        <v>106</v>
      </c>
      <c r="K1" s="49"/>
      <c r="L1" s="49"/>
      <c r="M1" s="49"/>
      <c r="N1" s="49"/>
      <c r="O1" s="49"/>
      <c r="P1" s="50"/>
      <c r="Q1" s="43" t="s">
        <v>100</v>
      </c>
      <c r="R1" s="51"/>
      <c r="S1" s="51"/>
      <c r="W1" s="95" t="s">
        <v>1244</v>
      </c>
      <c r="X1" s="95" t="s">
        <v>1245</v>
      </c>
      <c r="Y1" s="95" t="s">
        <v>1246</v>
      </c>
      <c r="Z1" s="95" t="s">
        <v>1247</v>
      </c>
      <c r="AA1" s="95" t="s">
        <v>1248</v>
      </c>
      <c r="AB1" s="95" t="s">
        <v>1249</v>
      </c>
      <c r="AC1" s="95" t="s">
        <v>1250</v>
      </c>
      <c r="AD1" s="95" t="s">
        <v>1251</v>
      </c>
      <c r="AE1" s="95" t="s">
        <v>1252</v>
      </c>
      <c r="AF1" s="96" t="s">
        <v>1253</v>
      </c>
      <c r="AG1" s="96" t="s">
        <v>1254</v>
      </c>
      <c r="AH1" s="96" t="s">
        <v>1255</v>
      </c>
      <c r="AI1" s="96" t="s">
        <v>1256</v>
      </c>
      <c r="AJ1" s="96" t="s">
        <v>1257</v>
      </c>
      <c r="AK1" s="96" t="s">
        <v>1258</v>
      </c>
      <c r="AL1" s="96" t="s">
        <v>1259</v>
      </c>
      <c r="AM1" s="96" t="s">
        <v>1260</v>
      </c>
      <c r="AN1" s="96" t="s">
        <v>1261</v>
      </c>
      <c r="AO1" s="96" t="s">
        <v>1262</v>
      </c>
      <c r="AP1" s="96" t="s">
        <v>1263</v>
      </c>
      <c r="AQ1" s="96" t="s">
        <v>1264</v>
      </c>
      <c r="AR1" s="96" t="s">
        <v>1265</v>
      </c>
      <c r="AS1" s="96" t="s">
        <v>1266</v>
      </c>
      <c r="AT1" s="96" t="s">
        <v>1267</v>
      </c>
      <c r="AU1" s="96" t="s">
        <v>1268</v>
      </c>
      <c r="AV1" s="96" t="s">
        <v>1269</v>
      </c>
      <c r="AW1" s="96" t="s">
        <v>1270</v>
      </c>
      <c r="AX1" s="96" t="s">
        <v>1271</v>
      </c>
      <c r="AY1" s="96" t="s">
        <v>1272</v>
      </c>
      <c r="AZ1" s="96" t="s">
        <v>1273</v>
      </c>
      <c r="BA1" s="96" t="s">
        <v>1274</v>
      </c>
      <c r="BB1" s="96" t="s">
        <v>1275</v>
      </c>
      <c r="BC1" s="96" t="s">
        <v>1276</v>
      </c>
      <c r="BD1" s="96" t="s">
        <v>1277</v>
      </c>
      <c r="BE1" s="96" t="s">
        <v>1278</v>
      </c>
      <c r="BF1" s="96" t="s">
        <v>1279</v>
      </c>
      <c r="BG1" s="96" t="s">
        <v>1280</v>
      </c>
      <c r="BH1" s="96" t="s">
        <v>1281</v>
      </c>
      <c r="BI1" s="96" t="s">
        <v>1282</v>
      </c>
      <c r="BJ1" s="96" t="s">
        <v>1283</v>
      </c>
      <c r="BK1" s="96" t="s">
        <v>1284</v>
      </c>
      <c r="BL1" s="96" t="s">
        <v>1285</v>
      </c>
      <c r="BM1" s="96" t="s">
        <v>1286</v>
      </c>
      <c r="BN1" s="96" t="s">
        <v>1287</v>
      </c>
      <c r="BO1" s="96" t="s">
        <v>1288</v>
      </c>
      <c r="BP1" s="96" t="s">
        <v>1289</v>
      </c>
      <c r="BQ1" s="96" t="s">
        <v>1290</v>
      </c>
      <c r="BR1" s="96" t="s">
        <v>1291</v>
      </c>
      <c r="BS1" s="96" t="s">
        <v>1304</v>
      </c>
      <c r="BT1" s="96" t="s">
        <v>1292</v>
      </c>
      <c r="BU1" s="96" t="s">
        <v>1293</v>
      </c>
      <c r="BV1" s="54" t="s">
        <v>1765</v>
      </c>
      <c r="BW1" s="54" t="s">
        <v>1766</v>
      </c>
      <c r="BX1" s="54" t="s">
        <v>1767</v>
      </c>
      <c r="BY1" s="54" t="s">
        <v>1768</v>
      </c>
      <c r="BZ1" s="54" t="s">
        <v>1769</v>
      </c>
      <c r="CA1" s="54" t="s">
        <v>1770</v>
      </c>
      <c r="CB1" s="54" t="s">
        <v>1771</v>
      </c>
    </row>
    <row r="2" spans="1:115" ht="29.25" customHeight="1">
      <c r="A2" s="43"/>
      <c r="B2" s="43">
        <v>1</v>
      </c>
      <c r="C2" s="55">
        <v>2</v>
      </c>
      <c r="D2" s="55"/>
      <c r="E2" s="55"/>
      <c r="F2" s="56" t="s">
        <v>107</v>
      </c>
      <c r="G2" s="56" t="s">
        <v>108</v>
      </c>
      <c r="H2" s="56" t="s">
        <v>109</v>
      </c>
      <c r="I2" s="55"/>
      <c r="J2" s="56" t="s">
        <v>107</v>
      </c>
      <c r="K2" s="56" t="s">
        <v>108</v>
      </c>
      <c r="L2" s="56" t="s">
        <v>110</v>
      </c>
      <c r="M2" s="56" t="s">
        <v>111</v>
      </c>
      <c r="N2" s="56" t="s">
        <v>112</v>
      </c>
      <c r="O2" s="57" t="s">
        <v>113</v>
      </c>
      <c r="P2" s="58" t="s">
        <v>114</v>
      </c>
      <c r="Q2" s="43"/>
      <c r="R2" s="51"/>
      <c r="S2" s="51"/>
      <c r="W2" s="52">
        <v>1</v>
      </c>
      <c r="X2" s="52">
        <v>2</v>
      </c>
      <c r="Y2" s="52">
        <v>3</v>
      </c>
      <c r="Z2" s="52">
        <v>4</v>
      </c>
      <c r="AA2" s="52">
        <v>5</v>
      </c>
      <c r="AB2" s="52">
        <v>6</v>
      </c>
      <c r="AC2" s="52">
        <v>7</v>
      </c>
      <c r="AD2" s="52">
        <v>8</v>
      </c>
      <c r="AE2" s="52">
        <v>9</v>
      </c>
      <c r="AF2" s="52">
        <v>10</v>
      </c>
      <c r="AG2" s="52">
        <v>11</v>
      </c>
      <c r="AH2" s="52">
        <v>12</v>
      </c>
      <c r="AI2" s="52">
        <v>13</v>
      </c>
      <c r="AJ2" s="52">
        <v>14</v>
      </c>
      <c r="AK2" s="52">
        <v>15</v>
      </c>
      <c r="AL2" s="52">
        <v>16</v>
      </c>
      <c r="AM2" s="52">
        <v>17</v>
      </c>
      <c r="AN2" s="52">
        <v>18</v>
      </c>
      <c r="AO2" s="52">
        <v>19</v>
      </c>
      <c r="AP2" s="52">
        <v>20</v>
      </c>
      <c r="AQ2" s="52">
        <v>21</v>
      </c>
      <c r="AR2" s="52">
        <v>22</v>
      </c>
      <c r="AS2" s="52">
        <v>23</v>
      </c>
      <c r="AT2" s="52">
        <v>24</v>
      </c>
      <c r="AU2" s="52">
        <v>25</v>
      </c>
      <c r="AV2" s="52">
        <v>26</v>
      </c>
      <c r="AW2" s="52">
        <v>27</v>
      </c>
      <c r="AX2" s="52">
        <v>28</v>
      </c>
      <c r="AY2" s="52">
        <v>29</v>
      </c>
      <c r="AZ2" s="52">
        <v>30</v>
      </c>
      <c r="BA2" s="52">
        <v>31</v>
      </c>
      <c r="BB2" s="52">
        <v>32</v>
      </c>
      <c r="BC2" s="52">
        <v>33</v>
      </c>
      <c r="BD2" s="52">
        <v>34</v>
      </c>
      <c r="BE2" s="52">
        <v>35</v>
      </c>
      <c r="BF2" s="52">
        <v>36</v>
      </c>
      <c r="BG2" s="52">
        <v>37</v>
      </c>
      <c r="BH2" s="52">
        <v>38</v>
      </c>
      <c r="BI2" s="52">
        <v>39</v>
      </c>
      <c r="BJ2" s="52">
        <v>40</v>
      </c>
      <c r="BK2" s="52">
        <v>41</v>
      </c>
      <c r="BL2" s="52">
        <v>42</v>
      </c>
      <c r="BM2" s="52">
        <v>43</v>
      </c>
      <c r="BN2" s="52">
        <v>44</v>
      </c>
      <c r="BO2" s="52">
        <v>45</v>
      </c>
      <c r="BP2" s="52">
        <v>46</v>
      </c>
      <c r="BQ2" s="52">
        <v>47</v>
      </c>
      <c r="BR2" s="52">
        <v>48</v>
      </c>
      <c r="BS2" s="52">
        <v>49</v>
      </c>
      <c r="BT2" s="52">
        <v>50</v>
      </c>
      <c r="BU2" s="52">
        <v>51</v>
      </c>
      <c r="BV2" s="52">
        <v>52</v>
      </c>
      <c r="BW2" s="52">
        <v>53</v>
      </c>
      <c r="BX2" s="52">
        <v>54</v>
      </c>
      <c r="BY2" s="52">
        <v>55</v>
      </c>
      <c r="BZ2" s="52">
        <v>56</v>
      </c>
      <c r="CA2" s="52">
        <v>57</v>
      </c>
      <c r="CB2" s="52">
        <v>58</v>
      </c>
      <c r="CC2" s="52">
        <v>59</v>
      </c>
      <c r="CD2" s="52">
        <v>60</v>
      </c>
      <c r="CE2" s="52">
        <v>61</v>
      </c>
      <c r="CF2" s="52">
        <v>62</v>
      </c>
      <c r="CG2" s="52">
        <v>63</v>
      </c>
      <c r="CH2" s="52">
        <v>64</v>
      </c>
      <c r="CI2" s="52">
        <v>65</v>
      </c>
      <c r="CJ2" s="52">
        <v>66</v>
      </c>
      <c r="CK2" s="52">
        <v>67</v>
      </c>
      <c r="CL2" s="52">
        <v>68</v>
      </c>
      <c r="CM2" s="52">
        <v>69</v>
      </c>
      <c r="CN2" s="52">
        <v>70</v>
      </c>
      <c r="CO2" s="52">
        <v>71</v>
      </c>
      <c r="CP2" s="52">
        <v>72</v>
      </c>
      <c r="CQ2" s="52">
        <v>73</v>
      </c>
      <c r="CR2" s="52">
        <v>74</v>
      </c>
      <c r="CS2" s="52">
        <v>75</v>
      </c>
      <c r="CT2" s="52">
        <v>76</v>
      </c>
      <c r="CU2" s="52">
        <v>77</v>
      </c>
      <c r="CV2" s="52">
        <v>78</v>
      </c>
      <c r="CW2" s="52">
        <v>79</v>
      </c>
      <c r="CX2" s="52">
        <v>80</v>
      </c>
      <c r="CY2" s="52">
        <v>81</v>
      </c>
      <c r="CZ2" s="52">
        <v>82</v>
      </c>
      <c r="DA2" s="52">
        <v>83</v>
      </c>
      <c r="DB2" s="52">
        <v>84</v>
      </c>
      <c r="DC2" s="52">
        <v>85</v>
      </c>
      <c r="DD2" s="52">
        <v>86</v>
      </c>
      <c r="DE2" s="52">
        <v>87</v>
      </c>
      <c r="DF2" s="52">
        <v>88</v>
      </c>
      <c r="DG2" s="52">
        <v>89</v>
      </c>
      <c r="DH2" s="52">
        <v>90</v>
      </c>
      <c r="DI2" s="52"/>
      <c r="DJ2" s="52"/>
      <c r="DK2" s="52"/>
    </row>
    <row r="3" spans="1:115" ht="27.75" customHeight="1">
      <c r="A3" s="59" t="s">
        <v>115</v>
      </c>
      <c r="B3" s="60" t="s">
        <v>116</v>
      </c>
      <c r="C3" s="60" t="s">
        <v>117</v>
      </c>
      <c r="D3" s="60" t="s">
        <v>118</v>
      </c>
      <c r="E3" s="60" t="s">
        <v>119</v>
      </c>
      <c r="F3" s="60" t="s">
        <v>120</v>
      </c>
      <c r="G3" s="60" t="s">
        <v>121</v>
      </c>
      <c r="H3" s="60" t="s">
        <v>122</v>
      </c>
      <c r="I3" s="60" t="s">
        <v>123</v>
      </c>
      <c r="J3" s="60" t="s">
        <v>124</v>
      </c>
      <c r="K3" s="60" t="s">
        <v>125</v>
      </c>
      <c r="L3" s="60" t="s">
        <v>126</v>
      </c>
      <c r="M3" s="60" t="s">
        <v>127</v>
      </c>
      <c r="N3" s="60" t="s">
        <v>128</v>
      </c>
      <c r="O3" s="60" t="s">
        <v>129</v>
      </c>
      <c r="P3" s="60" t="s">
        <v>130</v>
      </c>
      <c r="Q3" s="61"/>
      <c r="R3" s="61"/>
      <c r="S3" s="61"/>
      <c r="U3" s="52" t="s">
        <v>131</v>
      </c>
      <c r="W3" s="62" t="str">
        <f t="shared" ref="W3:BB3" si="0">VLOOKUP(W2,$S$4:$T$702,2,FALSE)</f>
        <v>中央区01保育所</v>
      </c>
      <c r="X3" s="63" t="str">
        <f t="shared" si="0"/>
        <v>北区01保育所</v>
      </c>
      <c r="Y3" s="63" t="str">
        <f t="shared" si="0"/>
        <v>東区01保育所</v>
      </c>
      <c r="Z3" s="63" t="str">
        <f t="shared" si="0"/>
        <v>白石区01保育所</v>
      </c>
      <c r="AA3" s="63" t="str">
        <f t="shared" si="0"/>
        <v>厚別区01保育所</v>
      </c>
      <c r="AB3" s="63" t="str">
        <f t="shared" si="0"/>
        <v>豊平区01保育所</v>
      </c>
      <c r="AC3" s="63" t="str">
        <f t="shared" si="0"/>
        <v>清田区01保育所</v>
      </c>
      <c r="AD3" s="63" t="str">
        <f t="shared" si="0"/>
        <v>南区01保育所</v>
      </c>
      <c r="AE3" s="63" t="str">
        <f t="shared" si="0"/>
        <v>西区01保育所</v>
      </c>
      <c r="AF3" s="63" t="str">
        <f t="shared" si="0"/>
        <v>手稲区01保育所</v>
      </c>
      <c r="AG3" s="63" t="str">
        <f t="shared" si="0"/>
        <v>中央区02幼稚園</v>
      </c>
      <c r="AH3" s="63" t="str">
        <f t="shared" si="0"/>
        <v>北区02幼稚園</v>
      </c>
      <c r="AI3" s="63" t="str">
        <f t="shared" si="0"/>
        <v>東区02幼稚園</v>
      </c>
      <c r="AJ3" s="63" t="str">
        <f t="shared" si="0"/>
        <v>白石区02幼稚園</v>
      </c>
      <c r="AK3" s="63" t="str">
        <f t="shared" si="0"/>
        <v>厚別区02幼稚園</v>
      </c>
      <c r="AL3" s="63" t="str">
        <f t="shared" si="0"/>
        <v>豊平区02幼稚園</v>
      </c>
      <c r="AM3" s="63" t="str">
        <f t="shared" si="0"/>
        <v>清田区02幼稚園</v>
      </c>
      <c r="AN3" s="63" t="str">
        <f t="shared" si="0"/>
        <v>南区02幼稚園</v>
      </c>
      <c r="AO3" s="63" t="str">
        <f t="shared" si="0"/>
        <v>西区02幼稚園</v>
      </c>
      <c r="AP3" s="63" t="str">
        <f t="shared" si="0"/>
        <v>手稲区02幼稚園</v>
      </c>
      <c r="AQ3" s="63" t="str">
        <f t="shared" si="0"/>
        <v>中央区03認定こども園</v>
      </c>
      <c r="AR3" s="63" t="str">
        <f t="shared" si="0"/>
        <v>北区03認定こども園</v>
      </c>
      <c r="AS3" s="63" t="str">
        <f t="shared" si="0"/>
        <v>東区03認定こども園</v>
      </c>
      <c r="AT3" s="63" t="str">
        <f t="shared" si="0"/>
        <v>白石区03認定こども園</v>
      </c>
      <c r="AU3" s="63" t="str">
        <f t="shared" si="0"/>
        <v>厚別区03認定こども園</v>
      </c>
      <c r="AV3" s="63" t="str">
        <f t="shared" si="0"/>
        <v>豊平区03認定こども園</v>
      </c>
      <c r="AW3" s="63" t="str">
        <f t="shared" si="0"/>
        <v>清田区03認定こども園</v>
      </c>
      <c r="AX3" s="63" t="str">
        <f t="shared" si="0"/>
        <v>南区03認定こども園</v>
      </c>
      <c r="AY3" s="63" t="str">
        <f t="shared" si="0"/>
        <v>西区03認定こども園</v>
      </c>
      <c r="AZ3" s="63" t="str">
        <f t="shared" si="0"/>
        <v>手稲区03認定こども園</v>
      </c>
      <c r="BA3" s="63" t="str">
        <f t="shared" si="0"/>
        <v>中央区04小規模A・B・C</v>
      </c>
      <c r="BB3" s="63" t="str">
        <f t="shared" si="0"/>
        <v>北区04小規模A・B・C</v>
      </c>
      <c r="BC3" s="63" t="str">
        <f t="shared" ref="BC3:CH3" si="1">VLOOKUP(BC2,$S$4:$T$702,2,FALSE)</f>
        <v>東区04小規模A・B・C</v>
      </c>
      <c r="BD3" s="63" t="str">
        <f t="shared" si="1"/>
        <v>白石区04小規模A・B・C</v>
      </c>
      <c r="BE3" s="63" t="str">
        <f t="shared" si="1"/>
        <v>厚別区04小規模A・B・C</v>
      </c>
      <c r="BF3" s="63" t="str">
        <f t="shared" si="1"/>
        <v>豊平区04小規模A・B・C</v>
      </c>
      <c r="BG3" s="63" t="str">
        <f t="shared" si="1"/>
        <v>清田区04小規模A・B・C</v>
      </c>
      <c r="BH3" s="63" t="str">
        <f t="shared" si="1"/>
        <v>南区04小規模A・B・C</v>
      </c>
      <c r="BI3" s="63" t="str">
        <f t="shared" si="1"/>
        <v>西区04小規模A・B・C</v>
      </c>
      <c r="BJ3" s="63" t="str">
        <f t="shared" si="1"/>
        <v>手稲区04小規模A・B・C</v>
      </c>
      <c r="BK3" s="63" t="str">
        <f t="shared" si="1"/>
        <v>北区05家庭的</v>
      </c>
      <c r="BL3" s="63" t="str">
        <f t="shared" si="1"/>
        <v>東区05家庭的</v>
      </c>
      <c r="BM3" s="63" t="str">
        <f t="shared" si="1"/>
        <v>清田区05家庭的</v>
      </c>
      <c r="BN3" s="63" t="str">
        <f t="shared" si="1"/>
        <v>南区05家庭的</v>
      </c>
      <c r="BO3" s="63" t="str">
        <f t="shared" si="1"/>
        <v>西区05家庭的</v>
      </c>
      <c r="BP3" s="63" t="str">
        <f t="shared" si="1"/>
        <v>手稲区05家庭的</v>
      </c>
      <c r="BQ3" s="63" t="str">
        <f t="shared" si="1"/>
        <v>東区06事業所内</v>
      </c>
      <c r="BR3" s="63" t="str">
        <f t="shared" si="1"/>
        <v>白石区06事業所内</v>
      </c>
      <c r="BS3" s="63" t="str">
        <f t="shared" si="1"/>
        <v>豊平区06事業所内</v>
      </c>
      <c r="BT3" s="63" t="str">
        <f t="shared" si="1"/>
        <v>南区06事業所内</v>
      </c>
      <c r="BU3" s="63" t="str">
        <f t="shared" si="1"/>
        <v>西区06事業所内</v>
      </c>
      <c r="BV3" s="63" t="str">
        <f t="shared" si="1"/>
        <v>北区07私学助成</v>
      </c>
      <c r="BW3" s="63" t="str">
        <f t="shared" si="1"/>
        <v>東区07私学助成</v>
      </c>
      <c r="BX3" s="63" t="str">
        <f t="shared" si="1"/>
        <v>豊平区07私学助成</v>
      </c>
      <c r="BY3" s="63" t="str">
        <f t="shared" si="1"/>
        <v>清田区07私学助成</v>
      </c>
      <c r="BZ3" s="63" t="str">
        <f t="shared" si="1"/>
        <v>南区07私学助成</v>
      </c>
      <c r="CA3" s="63" t="str">
        <f t="shared" si="1"/>
        <v>西区07私学助成</v>
      </c>
      <c r="CB3" s="63" t="str">
        <f t="shared" si="1"/>
        <v>手稲区07私学助成</v>
      </c>
      <c r="CC3" s="63" t="str">
        <f t="shared" si="1"/>
        <v>中央区02公設民営</v>
      </c>
      <c r="CD3" s="63" t="str">
        <f t="shared" si="1"/>
        <v>西区02公設民営</v>
      </c>
      <c r="CE3" s="63" t="e">
        <f t="shared" si="1"/>
        <v>#REF!</v>
      </c>
      <c r="CF3" s="63" t="e">
        <f t="shared" si="1"/>
        <v>#N/A</v>
      </c>
      <c r="CG3" s="63" t="e">
        <f t="shared" si="1"/>
        <v>#N/A</v>
      </c>
      <c r="CH3" s="63" t="e">
        <f t="shared" si="1"/>
        <v>#N/A</v>
      </c>
      <c r="CI3" s="63" t="e">
        <f t="shared" ref="CI3:DH3" si="2">VLOOKUP(CI2,$S$4:$T$702,2,FALSE)</f>
        <v>#N/A</v>
      </c>
      <c r="CJ3" s="63" t="e">
        <f t="shared" si="2"/>
        <v>#N/A</v>
      </c>
      <c r="CK3" s="63" t="e">
        <f t="shared" si="2"/>
        <v>#N/A</v>
      </c>
      <c r="CL3" s="63" t="e">
        <f t="shared" si="2"/>
        <v>#N/A</v>
      </c>
      <c r="CM3" s="63" t="e">
        <f t="shared" si="2"/>
        <v>#N/A</v>
      </c>
      <c r="CN3" s="63" t="e">
        <f t="shared" si="2"/>
        <v>#N/A</v>
      </c>
      <c r="CO3" s="63" t="e">
        <f t="shared" si="2"/>
        <v>#N/A</v>
      </c>
      <c r="CP3" s="63" t="e">
        <f t="shared" si="2"/>
        <v>#N/A</v>
      </c>
      <c r="CQ3" s="64" t="e">
        <f t="shared" si="2"/>
        <v>#N/A</v>
      </c>
      <c r="CR3" s="64" t="e">
        <f t="shared" si="2"/>
        <v>#N/A</v>
      </c>
      <c r="CS3" s="64" t="e">
        <f t="shared" si="2"/>
        <v>#N/A</v>
      </c>
      <c r="CT3" s="64" t="e">
        <f t="shared" si="2"/>
        <v>#N/A</v>
      </c>
      <c r="CU3" s="64" t="e">
        <f t="shared" si="2"/>
        <v>#N/A</v>
      </c>
      <c r="CV3" s="64" t="e">
        <f t="shared" si="2"/>
        <v>#N/A</v>
      </c>
      <c r="CW3" s="64" t="e">
        <f t="shared" si="2"/>
        <v>#N/A</v>
      </c>
      <c r="CX3" s="64" t="e">
        <f t="shared" si="2"/>
        <v>#N/A</v>
      </c>
      <c r="CY3" s="64" t="e">
        <f t="shared" si="2"/>
        <v>#N/A</v>
      </c>
      <c r="CZ3" s="65" t="e">
        <f t="shared" si="2"/>
        <v>#N/A</v>
      </c>
      <c r="DA3" s="65" t="e">
        <f t="shared" si="2"/>
        <v>#N/A</v>
      </c>
      <c r="DB3" s="65" t="e">
        <f t="shared" si="2"/>
        <v>#N/A</v>
      </c>
      <c r="DC3" s="65" t="e">
        <f t="shared" si="2"/>
        <v>#N/A</v>
      </c>
      <c r="DD3" s="65" t="e">
        <f t="shared" si="2"/>
        <v>#N/A</v>
      </c>
      <c r="DE3" s="65" t="e">
        <f t="shared" si="2"/>
        <v>#N/A</v>
      </c>
      <c r="DF3" s="65" t="e">
        <f t="shared" si="2"/>
        <v>#N/A</v>
      </c>
      <c r="DG3" s="65" t="e">
        <f t="shared" si="2"/>
        <v>#N/A</v>
      </c>
      <c r="DH3" s="66" t="e">
        <f t="shared" si="2"/>
        <v>#N/A</v>
      </c>
    </row>
    <row r="4" spans="1:115">
      <c r="A4" s="67">
        <v>100004</v>
      </c>
      <c r="B4" s="68" t="s">
        <v>132</v>
      </c>
      <c r="C4" s="68" t="s">
        <v>133</v>
      </c>
      <c r="D4" s="68" t="s">
        <v>134</v>
      </c>
      <c r="E4" s="68" t="s">
        <v>135</v>
      </c>
      <c r="F4" s="68"/>
      <c r="G4" s="68"/>
      <c r="H4" s="68"/>
      <c r="I4" s="68">
        <v>90</v>
      </c>
      <c r="J4" s="68">
        <v>0</v>
      </c>
      <c r="K4" s="68">
        <v>48</v>
      </c>
      <c r="L4" s="68">
        <v>12</v>
      </c>
      <c r="M4" s="68">
        <v>30</v>
      </c>
      <c r="N4" s="68">
        <v>42</v>
      </c>
      <c r="O4" s="68">
        <v>0</v>
      </c>
      <c r="P4" s="68">
        <v>90</v>
      </c>
      <c r="Q4" s="69">
        <f t="shared" ref="Q4:Q35" si="3">A4</f>
        <v>100004</v>
      </c>
      <c r="R4" s="69">
        <f>COUNTIF($T$4:T4,T4)</f>
        <v>1</v>
      </c>
      <c r="S4" s="69">
        <f>IF(R4=1,COUNTIF($R$4:R4,1),"")</f>
        <v>1</v>
      </c>
      <c r="T4" s="70" t="str">
        <f>施設状況!$D4&amp;施設状況!$B4</f>
        <v>中央区01保育所</v>
      </c>
      <c r="U4" s="70" t="str">
        <f>施設状況!$E4</f>
        <v>救世軍桑園保育所</v>
      </c>
      <c r="V4" s="71"/>
      <c r="W4" s="72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DH4" s="73"/>
      <c r="DI4" s="54" t="s">
        <v>394</v>
      </c>
      <c r="DJ4" s="54" t="s">
        <v>395</v>
      </c>
    </row>
    <row r="5" spans="1:115">
      <c r="A5" s="74">
        <v>100005</v>
      </c>
      <c r="B5" s="68" t="s">
        <v>132</v>
      </c>
      <c r="C5" s="68" t="s">
        <v>133</v>
      </c>
      <c r="D5" s="68" t="s">
        <v>134</v>
      </c>
      <c r="E5" s="68" t="s">
        <v>136</v>
      </c>
      <c r="F5" s="68"/>
      <c r="G5" s="68"/>
      <c r="H5" s="68"/>
      <c r="I5" s="68">
        <v>90</v>
      </c>
      <c r="J5" s="68">
        <v>0</v>
      </c>
      <c r="K5" s="68">
        <v>51</v>
      </c>
      <c r="L5" s="68">
        <v>9</v>
      </c>
      <c r="M5" s="68">
        <v>30</v>
      </c>
      <c r="N5" s="68">
        <v>39</v>
      </c>
      <c r="O5" s="68">
        <v>0</v>
      </c>
      <c r="P5" s="68">
        <v>90</v>
      </c>
      <c r="Q5" s="69">
        <f t="shared" si="3"/>
        <v>100005</v>
      </c>
      <c r="R5" s="69">
        <f>COUNTIF($T$4:T5,T5)</f>
        <v>2</v>
      </c>
      <c r="S5" s="69" t="str">
        <f>IF(R5=1,COUNTIF($R$4:R5,1),"")</f>
        <v/>
      </c>
      <c r="T5" s="70" t="str">
        <f>施設状況!$D5&amp;施設状況!$B5</f>
        <v>中央区01保育所</v>
      </c>
      <c r="U5" s="70" t="str">
        <f>施設状況!$E5</f>
        <v>駒鳥保育所</v>
      </c>
      <c r="V5" s="71">
        <v>1</v>
      </c>
      <c r="W5" s="75" t="str">
        <f t="shared" ref="W5:AF14" si="4">IFERROR(INDEX($R$4:$U$702,MATCH($V5&amp;W$3,INDEX($R$4:$R$702&amp;$T$4:$T$702,),0),MATCH("施設名",$R$3:$U$3,0)),"")</f>
        <v>救世軍桑園保育所</v>
      </c>
      <c r="X5" s="70" t="str">
        <f t="shared" si="4"/>
        <v>あいの里協働保育園</v>
      </c>
      <c r="Y5" s="70" t="str">
        <f t="shared" si="4"/>
        <v>札苗保育園</v>
      </c>
      <c r="Z5" s="70" t="str">
        <f t="shared" si="4"/>
        <v>東札幌かすたねっと保育園</v>
      </c>
      <c r="AA5" s="70" t="str">
        <f t="shared" si="4"/>
        <v>まごころ保育園</v>
      </c>
      <c r="AB5" s="70" t="str">
        <f t="shared" si="4"/>
        <v>札幌愛隣舘保育園</v>
      </c>
      <c r="AC5" s="70" t="str">
        <f t="shared" si="4"/>
        <v>札幌北野保育園</v>
      </c>
      <c r="AD5" s="70" t="str">
        <f t="shared" si="4"/>
        <v>真駒内保育園</v>
      </c>
      <c r="AE5" s="70" t="str">
        <f t="shared" si="4"/>
        <v>発寒ひかり保育園</v>
      </c>
      <c r="AF5" s="70" t="str">
        <f t="shared" si="4"/>
        <v>新発寒たんぽぽ保育園</v>
      </c>
      <c r="AG5" s="70" t="str">
        <f t="shared" ref="AG5:AP14" si="5">IFERROR(INDEX($R$4:$U$702,MATCH($V5&amp;AG$3,INDEX($R$4:$R$702&amp;$T$4:$T$702,),0),MATCH("施設名",$R$3:$U$3,0)),"")</f>
        <v>こひつじ幼稚園</v>
      </c>
      <c r="AH5" s="70" t="str">
        <f t="shared" si="5"/>
        <v>百合が原幼稚園</v>
      </c>
      <c r="AI5" s="70" t="str">
        <f t="shared" si="5"/>
        <v>天使幼稚園</v>
      </c>
      <c r="AJ5" s="70" t="str">
        <f t="shared" si="5"/>
        <v>しろいし幼稚園</v>
      </c>
      <c r="AK5" s="70" t="str">
        <f t="shared" si="5"/>
        <v>札幌みづほ幼稚園</v>
      </c>
      <c r="AL5" s="70" t="str">
        <f t="shared" si="5"/>
        <v>美晴幼稚園</v>
      </c>
      <c r="AM5" s="70" t="str">
        <f t="shared" si="5"/>
        <v>清田幼稚園</v>
      </c>
      <c r="AN5" s="70" t="str">
        <f t="shared" si="5"/>
        <v>真駒内聖母幼稚園</v>
      </c>
      <c r="AO5" s="70" t="str">
        <f t="shared" si="5"/>
        <v>あづま幼稚園</v>
      </c>
      <c r="AP5" s="70">
        <f t="shared" si="5"/>
        <v>0</v>
      </c>
      <c r="AQ5" s="70" t="str">
        <f t="shared" ref="AQ5:AZ14" si="6">IFERROR(INDEX($R$4:$U$702,MATCH($V5&amp;AQ$3,INDEX($R$4:$R$702&amp;$T$4:$T$702,),0),MATCH("施設名",$R$3:$U$3,0)),"")</f>
        <v>認定こども園大谷オアシス保育園</v>
      </c>
      <c r="AR5" s="70" t="str">
        <f t="shared" si="6"/>
        <v>認定こども園屯田すずらん</v>
      </c>
      <c r="AS5" s="70" t="str">
        <f t="shared" si="6"/>
        <v>幼保連携型認定こども園さっぽろ夢</v>
      </c>
      <c r="AT5" s="70" t="str">
        <f t="shared" si="6"/>
        <v>友愛北白石認定こども園</v>
      </c>
      <c r="AU5" s="70" t="str">
        <f t="shared" si="6"/>
        <v>認定こども園厚別さくら木保育園</v>
      </c>
      <c r="AV5" s="70" t="str">
        <f t="shared" si="6"/>
        <v>さっぽろこども園</v>
      </c>
      <c r="AW5" s="70" t="str">
        <f t="shared" si="6"/>
        <v>花山認定こども園</v>
      </c>
      <c r="AX5" s="70" t="str">
        <f t="shared" si="6"/>
        <v>幼保連携型認定こども園澄川ひろのぶ保育園</v>
      </c>
      <c r="AY5" s="70" t="str">
        <f t="shared" si="6"/>
        <v>認定こども園宮の沢すずらん</v>
      </c>
      <c r="AZ5" s="70" t="str">
        <f t="shared" si="6"/>
        <v>まえだ認定こども園</v>
      </c>
      <c r="BA5" s="70" t="str">
        <f t="shared" ref="BA5:BJ14" si="7">IFERROR(INDEX($R$4:$U$702,MATCH($V5&amp;BA$3,INDEX($R$4:$R$702&amp;$T$4:$T$702,),0),MATCH("施設名",$R$3:$U$3,0)),"")</f>
        <v>たからの杜円山保育園</v>
      </c>
      <c r="BB5" s="70" t="str">
        <f t="shared" si="7"/>
        <v>アンジェロ保育園</v>
      </c>
      <c r="BC5" s="70" t="str">
        <f t="shared" si="7"/>
        <v>あいあい保育園</v>
      </c>
      <c r="BD5" s="70" t="str">
        <f t="shared" si="7"/>
        <v>ぴっころきっず白石駅前</v>
      </c>
      <c r="BE5" s="70" t="str">
        <f t="shared" si="7"/>
        <v>サクラ保育園厚別西</v>
      </c>
      <c r="BF5" s="70" t="str">
        <f t="shared" si="7"/>
        <v>ちびっこ保育るーむ札幌ドーム前園</v>
      </c>
      <c r="BG5" s="70" t="str">
        <f t="shared" si="7"/>
        <v>さくら乳児保育園</v>
      </c>
      <c r="BH5" s="70" t="str">
        <f t="shared" si="7"/>
        <v>ひろのぶ乳児保育園</v>
      </c>
      <c r="BI5" s="70" t="str">
        <f t="shared" si="7"/>
        <v>ころころ保育園</v>
      </c>
      <c r="BJ5" s="70" t="str">
        <f t="shared" si="7"/>
        <v>ぴっころきっず手稲駅前</v>
      </c>
      <c r="BK5" s="70" t="str">
        <f t="shared" ref="BK5:BT14" si="8">IFERROR(INDEX($R$4:$U$702,MATCH($V5&amp;BK$3,INDEX($R$4:$R$702&amp;$T$4:$T$702,),0),MATCH("施設名",$R$3:$U$3,0)),"")</f>
        <v>保育室どんぐり</v>
      </c>
      <c r="BL5" s="70" t="str">
        <f t="shared" si="8"/>
        <v>保育ママぐりぐら</v>
      </c>
      <c r="BM5" s="70" t="str">
        <f t="shared" si="8"/>
        <v>保育ママおひさま</v>
      </c>
      <c r="BN5" s="70" t="str">
        <f t="shared" si="8"/>
        <v>保育ママつぼみ</v>
      </c>
      <c r="BO5" s="70" t="str">
        <f t="shared" si="8"/>
        <v>保育るーむひなたぼっこ</v>
      </c>
      <c r="BP5" s="70" t="str">
        <f t="shared" si="8"/>
        <v>保育室ベリーベリー</v>
      </c>
      <c r="BQ5" s="70" t="str">
        <f t="shared" si="8"/>
        <v>コープさっぽろ保育園ａｕｒｉｎｋｏ</v>
      </c>
      <c r="BR5" s="70" t="str">
        <f t="shared" si="8"/>
        <v>じゅんのめ保育園</v>
      </c>
      <c r="BS5" s="70" t="str">
        <f t="shared" si="8"/>
        <v>こころキッズワタキュー中の島ルーム</v>
      </c>
      <c r="BT5" s="70" t="str">
        <f t="shared" si="8"/>
        <v>もなみの里保育園</v>
      </c>
      <c r="BU5" s="70" t="str">
        <f t="shared" ref="BU5:CD14" si="9">IFERROR(INDEX($R$4:$U$702,MATCH($V5&amp;BU$3,INDEX($R$4:$R$702&amp;$T$4:$T$702,),0),MATCH("施設名",$R$3:$U$3,0)),"")</f>
        <v>さくらんぼ保育園</v>
      </c>
      <c r="BV5" s="70" t="str">
        <f t="shared" si="9"/>
        <v>篠路光真幼稚園</v>
      </c>
      <c r="BW5" s="70" t="str">
        <f t="shared" si="9"/>
        <v>北栄幼稚園</v>
      </c>
      <c r="BX5" s="70" t="str">
        <f t="shared" si="9"/>
        <v>札幌くりのみ幼稚園</v>
      </c>
      <c r="BY5" s="70" t="str">
        <f t="shared" si="9"/>
        <v>里塚幼稚園</v>
      </c>
      <c r="BZ5" s="70" t="str">
        <f t="shared" si="9"/>
        <v>澄川幼稚園</v>
      </c>
      <c r="CA5" s="70" t="str">
        <f t="shared" si="9"/>
        <v>インターナショナル山の手幼稚園</v>
      </c>
      <c r="CB5" s="70" t="str">
        <f t="shared" si="9"/>
        <v>さわらび幼稚園</v>
      </c>
      <c r="CC5" s="70" t="str">
        <f t="shared" si="9"/>
        <v>札幌市大通保育園</v>
      </c>
      <c r="CD5" s="70" t="str">
        <f t="shared" si="9"/>
        <v>札幌市二十四軒南保育園</v>
      </c>
      <c r="CE5" s="70" t="str">
        <f t="shared" ref="CE5:CN14" si="10">IFERROR(INDEX($R$4:$U$702,MATCH($V5&amp;CE$3,INDEX($R$4:$R$702&amp;$T$4:$T$702,),0),MATCH("施設名",$R$3:$U$3,0)),"")</f>
        <v/>
      </c>
      <c r="CF5" s="70" t="str">
        <f t="shared" si="10"/>
        <v/>
      </c>
      <c r="CG5" s="70" t="str">
        <f t="shared" si="10"/>
        <v/>
      </c>
      <c r="CH5" s="70" t="str">
        <f t="shared" si="10"/>
        <v/>
      </c>
      <c r="CI5" s="70" t="str">
        <f t="shared" si="10"/>
        <v/>
      </c>
      <c r="CJ5" s="70" t="str">
        <f t="shared" si="10"/>
        <v/>
      </c>
      <c r="CK5" s="70" t="str">
        <f t="shared" si="10"/>
        <v/>
      </c>
      <c r="CL5" s="70" t="str">
        <f t="shared" si="10"/>
        <v/>
      </c>
      <c r="CM5" s="70" t="str">
        <f t="shared" si="10"/>
        <v/>
      </c>
      <c r="CN5" s="70" t="str">
        <f t="shared" si="10"/>
        <v/>
      </c>
      <c r="CO5" s="70" t="str">
        <f t="shared" ref="CO5:CX14" si="11">IFERROR(INDEX($R$4:$U$702,MATCH($V5&amp;CO$3,INDEX($R$4:$R$702&amp;$T$4:$T$702,),0),MATCH("施設名",$R$3:$U$3,0)),"")</f>
        <v/>
      </c>
      <c r="CP5" s="70" t="str">
        <f t="shared" si="11"/>
        <v/>
      </c>
      <c r="CQ5" s="54" t="str">
        <f t="shared" si="11"/>
        <v/>
      </c>
      <c r="CR5" s="54" t="str">
        <f t="shared" si="11"/>
        <v/>
      </c>
      <c r="CS5" s="54" t="str">
        <f t="shared" si="11"/>
        <v/>
      </c>
      <c r="CT5" s="54" t="str">
        <f t="shared" si="11"/>
        <v/>
      </c>
      <c r="CU5" s="54" t="str">
        <f t="shared" si="11"/>
        <v/>
      </c>
      <c r="CV5" s="54" t="str">
        <f t="shared" si="11"/>
        <v/>
      </c>
      <c r="CW5" s="54" t="str">
        <f t="shared" si="11"/>
        <v/>
      </c>
      <c r="CX5" s="54" t="str">
        <f t="shared" si="11"/>
        <v/>
      </c>
      <c r="CY5" s="54" t="str">
        <f t="shared" ref="CY5:DH14" si="12">IFERROR(INDEX($R$4:$U$702,MATCH($V5&amp;CY$3,INDEX($R$4:$R$702&amp;$T$4:$T$702,),0),MATCH("施設名",$R$3:$U$3,0)),"")</f>
        <v/>
      </c>
      <c r="CZ5" s="54" t="str">
        <f t="shared" si="12"/>
        <v/>
      </c>
      <c r="DA5" s="54" t="str">
        <f t="shared" si="12"/>
        <v/>
      </c>
      <c r="DB5" s="54" t="str">
        <f t="shared" si="12"/>
        <v/>
      </c>
      <c r="DC5" s="54" t="str">
        <f t="shared" si="12"/>
        <v/>
      </c>
      <c r="DD5" s="54" t="str">
        <f t="shared" si="12"/>
        <v/>
      </c>
      <c r="DE5" s="54" t="str">
        <f t="shared" si="12"/>
        <v/>
      </c>
      <c r="DF5" s="54" t="str">
        <f t="shared" si="12"/>
        <v/>
      </c>
      <c r="DG5" s="54" t="str">
        <f t="shared" si="12"/>
        <v/>
      </c>
      <c r="DH5" s="73" t="str">
        <f t="shared" si="12"/>
        <v/>
      </c>
      <c r="DI5" s="54" t="s">
        <v>396</v>
      </c>
      <c r="DJ5" s="54" t="s">
        <v>397</v>
      </c>
    </row>
    <row r="6" spans="1:115">
      <c r="A6" s="74">
        <v>100007</v>
      </c>
      <c r="B6" s="68" t="s">
        <v>132</v>
      </c>
      <c r="C6" s="68" t="s">
        <v>133</v>
      </c>
      <c r="D6" s="68" t="s">
        <v>134</v>
      </c>
      <c r="E6" s="68" t="s">
        <v>137</v>
      </c>
      <c r="F6" s="68"/>
      <c r="G6" s="68"/>
      <c r="H6" s="68"/>
      <c r="I6" s="68">
        <v>60</v>
      </c>
      <c r="J6" s="68">
        <v>0</v>
      </c>
      <c r="K6" s="68">
        <v>36</v>
      </c>
      <c r="L6" s="68">
        <v>5</v>
      </c>
      <c r="M6" s="68">
        <v>19</v>
      </c>
      <c r="N6" s="68">
        <v>24</v>
      </c>
      <c r="O6" s="68">
        <v>0</v>
      </c>
      <c r="P6" s="68">
        <v>60</v>
      </c>
      <c r="Q6" s="69">
        <f t="shared" si="3"/>
        <v>100007</v>
      </c>
      <c r="R6" s="69">
        <f>COUNTIF($T$4:T6,T6)</f>
        <v>3</v>
      </c>
      <c r="S6" s="69" t="str">
        <f>IF(R6=1,COUNTIF($R$4:R6,1),"")</f>
        <v/>
      </c>
      <c r="T6" s="70" t="str">
        <f>施設状況!$D6&amp;施設状況!$B6</f>
        <v>中央区01保育所</v>
      </c>
      <c r="U6" s="70" t="str">
        <f>施設状況!$E6</f>
        <v>円山北町保育園</v>
      </c>
      <c r="V6" s="71">
        <v>2</v>
      </c>
      <c r="W6" s="72" t="str">
        <f t="shared" si="4"/>
        <v>駒鳥保育所</v>
      </c>
      <c r="X6" s="70" t="str">
        <f t="shared" si="4"/>
        <v>ドリームキッズ保育園</v>
      </c>
      <c r="Y6" s="70" t="str">
        <f t="shared" si="4"/>
        <v>元町にこにこ保育園</v>
      </c>
      <c r="Z6" s="70" t="str">
        <f t="shared" si="4"/>
        <v>札幌愛隣舘第二保育園</v>
      </c>
      <c r="AA6" s="70" t="str">
        <f t="shared" si="4"/>
        <v>ひばりが丘保育園</v>
      </c>
      <c r="AB6" s="70" t="str">
        <f t="shared" si="4"/>
        <v>札幌第１福ちゃん保育園</v>
      </c>
      <c r="AC6" s="70" t="str">
        <f t="shared" si="4"/>
        <v>札幌南清田保育園</v>
      </c>
      <c r="AD6" s="70" t="str">
        <f t="shared" si="4"/>
        <v>藻岩そらいろ保育園</v>
      </c>
      <c r="AE6" s="70" t="str">
        <f t="shared" si="4"/>
        <v>西発寒保育園</v>
      </c>
      <c r="AF6" s="70" t="str">
        <f t="shared" si="4"/>
        <v>宮の沢さくら保育園</v>
      </c>
      <c r="AG6" s="70" t="str">
        <f t="shared" si="5"/>
        <v>めばえ幼稚園</v>
      </c>
      <c r="AH6" s="70" t="str">
        <f t="shared" si="5"/>
        <v>そうせい幼稚園</v>
      </c>
      <c r="AI6" s="70" t="str">
        <f t="shared" si="5"/>
        <v>あゆみ幼稚園</v>
      </c>
      <c r="AJ6" s="70" t="str">
        <f t="shared" si="5"/>
        <v>札幌白樺幼稚園</v>
      </c>
      <c r="AK6" s="70" t="str">
        <f t="shared" si="5"/>
        <v>厚別幼稚園</v>
      </c>
      <c r="AL6" s="70" t="str">
        <f t="shared" si="5"/>
        <v>札幌若葉幼稚園</v>
      </c>
      <c r="AM6" s="70" t="str">
        <f t="shared" si="5"/>
        <v/>
      </c>
      <c r="AN6" s="70" t="str">
        <f t="shared" si="5"/>
        <v>札幌みすまい幼稚園</v>
      </c>
      <c r="AO6" s="70" t="str">
        <f t="shared" si="5"/>
        <v>西野札幌幼稚園</v>
      </c>
      <c r="AP6" s="70" t="str">
        <f t="shared" si="5"/>
        <v/>
      </c>
      <c r="AQ6" s="70" t="str">
        <f t="shared" si="6"/>
        <v>認定こども園カトリック聖園こどもの家</v>
      </c>
      <c r="AR6" s="70" t="str">
        <f t="shared" si="6"/>
        <v>しんことに清香こども園</v>
      </c>
      <c r="AS6" s="70" t="str">
        <f t="shared" si="6"/>
        <v>幼保連携型認定こども園しらゆき夢</v>
      </c>
      <c r="AT6" s="70" t="str">
        <f t="shared" si="6"/>
        <v>飛翔認定こども園</v>
      </c>
      <c r="AU6" s="70" t="str">
        <f t="shared" si="6"/>
        <v>認定こども園いちい幼稚園・保育園</v>
      </c>
      <c r="AV6" s="70" t="str">
        <f t="shared" si="6"/>
        <v>東月寒にれこども園</v>
      </c>
      <c r="AW6" s="70" t="str">
        <f t="shared" si="6"/>
        <v>アルプス認定こども園</v>
      </c>
      <c r="AX6" s="70" t="str">
        <f t="shared" si="6"/>
        <v>認定こども園そらいろ</v>
      </c>
      <c r="AY6" s="70" t="str">
        <f t="shared" si="6"/>
        <v>発寒にこりんこども園</v>
      </c>
      <c r="AZ6" s="70" t="str">
        <f t="shared" si="6"/>
        <v>星置ピノキオ認定こども園</v>
      </c>
      <c r="BA6" s="70" t="str">
        <f t="shared" si="7"/>
        <v>さら～れ保育園</v>
      </c>
      <c r="BB6" s="70" t="str">
        <f t="shared" si="7"/>
        <v>おーるまいてぃ屯田保育室</v>
      </c>
      <c r="BC6" s="70" t="str">
        <f t="shared" si="7"/>
        <v>ぴっころきっず元町</v>
      </c>
      <c r="BD6" s="70" t="str">
        <f t="shared" si="7"/>
        <v>保育室すまいる</v>
      </c>
      <c r="BE6" s="70" t="str">
        <f t="shared" si="7"/>
        <v>はぐくみ園厚別</v>
      </c>
      <c r="BF6" s="70" t="str">
        <f t="shared" si="7"/>
        <v>ちびっこ保育ルーム平岸ひまわり園</v>
      </c>
      <c r="BG6" s="70" t="str">
        <f t="shared" si="7"/>
        <v>よつば保育園</v>
      </c>
      <c r="BH6" s="70" t="str">
        <f t="shared" si="7"/>
        <v>ふじのバンビーニ保育園</v>
      </c>
      <c r="BI6" s="70" t="str">
        <f t="shared" si="7"/>
        <v>森のタータン保育園コピス</v>
      </c>
      <c r="BJ6" s="70" t="str">
        <f t="shared" si="7"/>
        <v>手稲あじさい保育園</v>
      </c>
      <c r="BK6" s="70" t="str">
        <f t="shared" si="8"/>
        <v/>
      </c>
      <c r="BL6" s="70" t="str">
        <f t="shared" si="8"/>
        <v>保育ママたんぽぽ</v>
      </c>
      <c r="BM6" s="70" t="str">
        <f t="shared" si="8"/>
        <v/>
      </c>
      <c r="BN6" s="70" t="str">
        <f t="shared" si="8"/>
        <v/>
      </c>
      <c r="BO6" s="70" t="str">
        <f t="shared" si="8"/>
        <v/>
      </c>
      <c r="BP6" s="70" t="str">
        <f t="shared" si="8"/>
        <v/>
      </c>
      <c r="BQ6" s="70" t="str">
        <f t="shared" si="8"/>
        <v>ＨｅａｒｔＫｉｄｓ保育園ハートセンター</v>
      </c>
      <c r="BR6" s="70" t="str">
        <f t="shared" si="8"/>
        <v/>
      </c>
      <c r="BS6" s="70" t="str">
        <f t="shared" si="8"/>
        <v>こどもクラブしらかば</v>
      </c>
      <c r="BT6" s="70" t="str">
        <f t="shared" si="8"/>
        <v>真駒内駐屯地庁内託児所</v>
      </c>
      <c r="BU6" s="70" t="str">
        <f t="shared" si="9"/>
        <v>八軒西もみじ保育園</v>
      </c>
      <c r="BV6" s="70" t="str">
        <f t="shared" si="9"/>
        <v>新川幼稚園</v>
      </c>
      <c r="BW6" s="70" t="str">
        <f t="shared" si="9"/>
        <v>札幌あかしや幼稚園</v>
      </c>
      <c r="BX6" s="70" t="str">
        <f t="shared" si="9"/>
        <v/>
      </c>
      <c r="BY6" s="70" t="str">
        <f t="shared" si="9"/>
        <v/>
      </c>
      <c r="BZ6" s="70" t="str">
        <f t="shared" si="9"/>
        <v/>
      </c>
      <c r="CA6" s="70" t="str">
        <f t="shared" si="9"/>
        <v>平和幼稚園</v>
      </c>
      <c r="CB6" s="70" t="str">
        <f t="shared" si="9"/>
        <v/>
      </c>
      <c r="CC6" s="70" t="str">
        <f t="shared" si="9"/>
        <v>札幌市しせいかん保育園</v>
      </c>
      <c r="CD6" s="70" t="str">
        <f t="shared" si="9"/>
        <v/>
      </c>
      <c r="CE6" s="70" t="str">
        <f t="shared" si="10"/>
        <v/>
      </c>
      <c r="CF6" s="70" t="str">
        <f t="shared" si="10"/>
        <v/>
      </c>
      <c r="CG6" s="70" t="str">
        <f t="shared" si="10"/>
        <v/>
      </c>
      <c r="CH6" s="70" t="str">
        <f t="shared" si="10"/>
        <v/>
      </c>
      <c r="CI6" s="70" t="str">
        <f t="shared" si="10"/>
        <v/>
      </c>
      <c r="CJ6" s="70" t="str">
        <f t="shared" si="10"/>
        <v/>
      </c>
      <c r="CK6" s="70" t="str">
        <f t="shared" si="10"/>
        <v/>
      </c>
      <c r="CL6" s="70" t="str">
        <f t="shared" si="10"/>
        <v/>
      </c>
      <c r="CM6" s="70" t="str">
        <f t="shared" si="10"/>
        <v/>
      </c>
      <c r="CN6" s="70" t="str">
        <f t="shared" si="10"/>
        <v/>
      </c>
      <c r="CO6" s="70" t="str">
        <f t="shared" si="11"/>
        <v/>
      </c>
      <c r="CP6" s="70" t="str">
        <f t="shared" si="11"/>
        <v/>
      </c>
      <c r="CQ6" s="54" t="str">
        <f t="shared" si="11"/>
        <v/>
      </c>
      <c r="CR6" s="54" t="str">
        <f t="shared" si="11"/>
        <v/>
      </c>
      <c r="CS6" s="54" t="str">
        <f t="shared" si="11"/>
        <v/>
      </c>
      <c r="CT6" s="54" t="str">
        <f t="shared" si="11"/>
        <v/>
      </c>
      <c r="CU6" s="54" t="str">
        <f t="shared" si="11"/>
        <v/>
      </c>
      <c r="CV6" s="54" t="str">
        <f t="shared" si="11"/>
        <v/>
      </c>
      <c r="CW6" s="54" t="str">
        <f t="shared" si="11"/>
        <v/>
      </c>
      <c r="CX6" s="54" t="str">
        <f t="shared" si="11"/>
        <v/>
      </c>
      <c r="CY6" s="54" t="str">
        <f t="shared" si="12"/>
        <v/>
      </c>
      <c r="CZ6" s="54" t="str">
        <f t="shared" si="12"/>
        <v/>
      </c>
      <c r="DA6" s="54" t="str">
        <f t="shared" si="12"/>
        <v/>
      </c>
      <c r="DB6" s="54" t="str">
        <f t="shared" si="12"/>
        <v/>
      </c>
      <c r="DC6" s="54" t="str">
        <f t="shared" si="12"/>
        <v/>
      </c>
      <c r="DD6" s="54" t="str">
        <f t="shared" si="12"/>
        <v/>
      </c>
      <c r="DE6" s="54" t="str">
        <f t="shared" si="12"/>
        <v/>
      </c>
      <c r="DF6" s="54" t="str">
        <f t="shared" si="12"/>
        <v/>
      </c>
      <c r="DG6" s="54" t="str">
        <f t="shared" si="12"/>
        <v/>
      </c>
      <c r="DH6" s="73" t="str">
        <f t="shared" si="12"/>
        <v/>
      </c>
      <c r="DI6" s="54" t="s">
        <v>398</v>
      </c>
      <c r="DJ6" s="54" t="s">
        <v>399</v>
      </c>
    </row>
    <row r="7" spans="1:115">
      <c r="A7" s="74">
        <v>100008</v>
      </c>
      <c r="B7" s="68" t="s">
        <v>132</v>
      </c>
      <c r="C7" s="68" t="s">
        <v>133</v>
      </c>
      <c r="D7" s="68" t="s">
        <v>134</v>
      </c>
      <c r="E7" s="68" t="s">
        <v>138</v>
      </c>
      <c r="F7" s="68"/>
      <c r="G7" s="68"/>
      <c r="H7" s="68"/>
      <c r="I7" s="68">
        <v>90</v>
      </c>
      <c r="J7" s="68">
        <v>0</v>
      </c>
      <c r="K7" s="68">
        <v>45</v>
      </c>
      <c r="L7" s="68">
        <v>15</v>
      </c>
      <c r="M7" s="68">
        <v>30</v>
      </c>
      <c r="N7" s="68">
        <v>45</v>
      </c>
      <c r="O7" s="68">
        <v>0</v>
      </c>
      <c r="P7" s="68">
        <v>90</v>
      </c>
      <c r="Q7" s="69">
        <f t="shared" si="3"/>
        <v>100008</v>
      </c>
      <c r="R7" s="69">
        <f>COUNTIF($T$4:T7,T7)</f>
        <v>4</v>
      </c>
      <c r="S7" s="69" t="str">
        <f>IF(R7=1,COUNTIF($R$4:R7,1),"")</f>
        <v/>
      </c>
      <c r="T7" s="70" t="str">
        <f>施設状況!$D7&amp;施設状況!$B7</f>
        <v>中央区01保育所</v>
      </c>
      <c r="U7" s="70" t="str">
        <f>施設状況!$E7</f>
        <v>愛育保育園</v>
      </c>
      <c r="V7" s="71">
        <v>3</v>
      </c>
      <c r="W7" s="72" t="str">
        <f t="shared" si="4"/>
        <v>円山北町保育園</v>
      </c>
      <c r="X7" s="70" t="str">
        <f t="shared" si="4"/>
        <v>アートチャイルドケア札幌百合が原</v>
      </c>
      <c r="Y7" s="70" t="str">
        <f t="shared" si="4"/>
        <v>札苗北保育園</v>
      </c>
      <c r="Z7" s="70" t="str">
        <f t="shared" si="4"/>
        <v>菊水元町保育園</v>
      </c>
      <c r="AA7" s="70" t="str">
        <f t="shared" si="4"/>
        <v>青葉興正保育園</v>
      </c>
      <c r="AB7" s="70" t="str">
        <f t="shared" si="4"/>
        <v>西岡保育園</v>
      </c>
      <c r="AC7" s="70" t="str">
        <f t="shared" si="4"/>
        <v>さわやか保育園</v>
      </c>
      <c r="AD7" s="70" t="str">
        <f t="shared" si="4"/>
        <v>まこまないみどりまち保育園</v>
      </c>
      <c r="AE7" s="70" t="str">
        <f t="shared" si="4"/>
        <v>発寒たんぽぽ保育園</v>
      </c>
      <c r="AF7" s="70" t="str">
        <f t="shared" si="4"/>
        <v>さより第２保育園</v>
      </c>
      <c r="AG7" s="70" t="str">
        <f t="shared" si="5"/>
        <v>札幌円山幼稚園</v>
      </c>
      <c r="AH7" s="70" t="str">
        <f t="shared" si="5"/>
        <v>藤幼稚園</v>
      </c>
      <c r="AI7" s="70" t="str">
        <f t="shared" si="5"/>
        <v>あゆみ第二幼稚園</v>
      </c>
      <c r="AJ7" s="70" t="str">
        <f t="shared" si="5"/>
        <v>本郷幼稚園</v>
      </c>
      <c r="AK7" s="70" t="str">
        <f t="shared" si="5"/>
        <v/>
      </c>
      <c r="AL7" s="70" t="str">
        <f t="shared" si="5"/>
        <v>札幌第一幼稚園</v>
      </c>
      <c r="AM7" s="70" t="str">
        <f t="shared" si="5"/>
        <v/>
      </c>
      <c r="AN7" s="70" t="str">
        <f t="shared" si="5"/>
        <v>札幌梅香幼稚園</v>
      </c>
      <c r="AO7" s="70" t="str">
        <f t="shared" si="5"/>
        <v>琴似中央幼稚園</v>
      </c>
      <c r="AP7" s="70" t="str">
        <f t="shared" si="5"/>
        <v/>
      </c>
      <c r="AQ7" s="70" t="str">
        <f t="shared" si="6"/>
        <v>認定こども園札幌ルーテル幼稚園</v>
      </c>
      <c r="AR7" s="70" t="str">
        <f t="shared" si="6"/>
        <v>屯田おおふじ子ども園</v>
      </c>
      <c r="AS7" s="70" t="str">
        <f t="shared" si="6"/>
        <v>認定こども園札幌愛珠</v>
      </c>
      <c r="AT7" s="70" t="str">
        <f t="shared" si="6"/>
        <v>認定こども園菊水すずらん</v>
      </c>
      <c r="AU7" s="70" t="str">
        <f t="shared" si="6"/>
        <v>認定こども園新さっぽろ幼稚園・保育園</v>
      </c>
      <c r="AV7" s="70" t="str">
        <f t="shared" si="6"/>
        <v>にれ第２こども園</v>
      </c>
      <c r="AW7" s="70" t="str">
        <f t="shared" si="6"/>
        <v>認定こども園からまつ保育園</v>
      </c>
      <c r="AX7" s="70" t="str">
        <f t="shared" si="6"/>
        <v>認定こども園まこまない明星幼稚園</v>
      </c>
      <c r="AY7" s="70" t="str">
        <f t="shared" si="6"/>
        <v>認定こども園琴似教会幼稚園</v>
      </c>
      <c r="AZ7" s="70" t="str">
        <f t="shared" si="6"/>
        <v>ていねあすなろ認定こども園</v>
      </c>
      <c r="BA7" s="70" t="str">
        <f t="shared" si="7"/>
        <v>保育園こころん</v>
      </c>
      <c r="BB7" s="70" t="str">
        <f t="shared" si="7"/>
        <v>新琴似にじのいろ保育園</v>
      </c>
      <c r="BC7" s="70" t="str">
        <f t="shared" si="7"/>
        <v>びくとりー保育園</v>
      </c>
      <c r="BD7" s="70" t="str">
        <f t="shared" si="7"/>
        <v>ぴっころきっず東札幌</v>
      </c>
      <c r="BE7" s="70" t="str">
        <f t="shared" si="7"/>
        <v>みんなのナーサリー</v>
      </c>
      <c r="BF7" s="70" t="str">
        <f t="shared" si="7"/>
        <v>太陽こころナーサリー平岸</v>
      </c>
      <c r="BG7" s="70" t="str">
        <f t="shared" si="7"/>
        <v>いちご乳児保育園</v>
      </c>
      <c r="BH7" s="70" t="str">
        <f t="shared" si="7"/>
        <v>りとるkid'sクラブ自衛隊前ルーム</v>
      </c>
      <c r="BI7" s="70" t="str">
        <f t="shared" si="7"/>
        <v>山の手ちびっこ保育園</v>
      </c>
      <c r="BJ7" s="70" t="str">
        <f t="shared" si="7"/>
        <v>第２手稲あじさい保育園</v>
      </c>
      <c r="BK7" s="70" t="str">
        <f t="shared" si="8"/>
        <v/>
      </c>
      <c r="BL7" s="70" t="str">
        <f t="shared" si="8"/>
        <v/>
      </c>
      <c r="BM7" s="70" t="str">
        <f t="shared" si="8"/>
        <v/>
      </c>
      <c r="BN7" s="70" t="str">
        <f t="shared" si="8"/>
        <v/>
      </c>
      <c r="BO7" s="70" t="str">
        <f t="shared" si="8"/>
        <v/>
      </c>
      <c r="BP7" s="70" t="str">
        <f t="shared" si="8"/>
        <v/>
      </c>
      <c r="BQ7" s="70" t="str">
        <f t="shared" si="8"/>
        <v/>
      </c>
      <c r="BR7" s="70" t="str">
        <f t="shared" si="8"/>
        <v/>
      </c>
      <c r="BS7" s="70" t="str">
        <f t="shared" si="8"/>
        <v>札幌ドリーム保育園</v>
      </c>
      <c r="BT7" s="70" t="str">
        <f t="shared" si="8"/>
        <v/>
      </c>
      <c r="BU7" s="70" t="str">
        <f t="shared" si="9"/>
        <v>発寒コグマ保育園</v>
      </c>
      <c r="BV7" s="70" t="str">
        <f t="shared" si="9"/>
        <v/>
      </c>
      <c r="BW7" s="70" t="str">
        <f t="shared" si="9"/>
        <v/>
      </c>
      <c r="BX7" s="70" t="str">
        <f t="shared" si="9"/>
        <v/>
      </c>
      <c r="BY7" s="70" t="str">
        <f t="shared" si="9"/>
        <v/>
      </c>
      <c r="BZ7" s="70" t="str">
        <f t="shared" si="9"/>
        <v/>
      </c>
      <c r="CA7" s="70" t="str">
        <f t="shared" si="9"/>
        <v>西野桜幼稚園</v>
      </c>
      <c r="CB7" s="70" t="str">
        <f t="shared" si="9"/>
        <v/>
      </c>
      <c r="CC7" s="70" t="str">
        <f t="shared" si="9"/>
        <v/>
      </c>
      <c r="CD7" s="70" t="str">
        <f t="shared" si="9"/>
        <v/>
      </c>
      <c r="CE7" s="70" t="str">
        <f t="shared" si="10"/>
        <v/>
      </c>
      <c r="CF7" s="70" t="str">
        <f t="shared" si="10"/>
        <v/>
      </c>
      <c r="CG7" s="70" t="str">
        <f t="shared" si="10"/>
        <v/>
      </c>
      <c r="CH7" s="70" t="str">
        <f t="shared" si="10"/>
        <v/>
      </c>
      <c r="CI7" s="70" t="str">
        <f t="shared" si="10"/>
        <v/>
      </c>
      <c r="CJ7" s="70" t="str">
        <f t="shared" si="10"/>
        <v/>
      </c>
      <c r="CK7" s="70" t="str">
        <f t="shared" si="10"/>
        <v/>
      </c>
      <c r="CL7" s="70" t="str">
        <f t="shared" si="10"/>
        <v/>
      </c>
      <c r="CM7" s="70" t="str">
        <f t="shared" si="10"/>
        <v/>
      </c>
      <c r="CN7" s="70" t="str">
        <f t="shared" si="10"/>
        <v/>
      </c>
      <c r="CO7" s="70" t="str">
        <f t="shared" si="11"/>
        <v/>
      </c>
      <c r="CP7" s="70" t="str">
        <f t="shared" si="11"/>
        <v/>
      </c>
      <c r="CQ7" s="54" t="str">
        <f t="shared" si="11"/>
        <v/>
      </c>
      <c r="CR7" s="54" t="str">
        <f t="shared" si="11"/>
        <v/>
      </c>
      <c r="CS7" s="54" t="str">
        <f t="shared" si="11"/>
        <v/>
      </c>
      <c r="CT7" s="54" t="str">
        <f t="shared" si="11"/>
        <v/>
      </c>
      <c r="CU7" s="54" t="str">
        <f t="shared" si="11"/>
        <v/>
      </c>
      <c r="CV7" s="54" t="str">
        <f t="shared" si="11"/>
        <v/>
      </c>
      <c r="CW7" s="54" t="str">
        <f t="shared" si="11"/>
        <v/>
      </c>
      <c r="CX7" s="54" t="str">
        <f t="shared" si="11"/>
        <v/>
      </c>
      <c r="CY7" s="54" t="str">
        <f t="shared" si="12"/>
        <v/>
      </c>
      <c r="CZ7" s="54" t="str">
        <f t="shared" si="12"/>
        <v/>
      </c>
      <c r="DA7" s="54" t="str">
        <f t="shared" si="12"/>
        <v/>
      </c>
      <c r="DB7" s="54" t="str">
        <f t="shared" si="12"/>
        <v/>
      </c>
      <c r="DC7" s="54" t="str">
        <f t="shared" si="12"/>
        <v/>
      </c>
      <c r="DD7" s="54" t="str">
        <f t="shared" si="12"/>
        <v/>
      </c>
      <c r="DE7" s="54" t="str">
        <f t="shared" si="12"/>
        <v/>
      </c>
      <c r="DF7" s="54" t="str">
        <f t="shared" si="12"/>
        <v/>
      </c>
      <c r="DG7" s="54" t="str">
        <f t="shared" si="12"/>
        <v/>
      </c>
      <c r="DH7" s="73" t="str">
        <f t="shared" si="12"/>
        <v/>
      </c>
      <c r="DI7" s="54" t="s">
        <v>400</v>
      </c>
      <c r="DJ7" s="54" t="s">
        <v>401</v>
      </c>
    </row>
    <row r="8" spans="1:115">
      <c r="A8" s="74">
        <v>100010</v>
      </c>
      <c r="B8" s="68" t="s">
        <v>132</v>
      </c>
      <c r="C8" s="68" t="s">
        <v>133</v>
      </c>
      <c r="D8" s="68" t="s">
        <v>134</v>
      </c>
      <c r="E8" s="68" t="s">
        <v>140</v>
      </c>
      <c r="F8" s="68"/>
      <c r="G8" s="68"/>
      <c r="H8" s="68"/>
      <c r="I8" s="68">
        <v>180</v>
      </c>
      <c r="J8" s="68">
        <v>0</v>
      </c>
      <c r="K8" s="68">
        <v>99</v>
      </c>
      <c r="L8" s="68">
        <v>24</v>
      </c>
      <c r="M8" s="68">
        <v>57</v>
      </c>
      <c r="N8" s="68">
        <v>81</v>
      </c>
      <c r="O8" s="68">
        <v>0</v>
      </c>
      <c r="P8" s="68">
        <v>180</v>
      </c>
      <c r="Q8" s="69">
        <f t="shared" si="3"/>
        <v>100010</v>
      </c>
      <c r="R8" s="69">
        <f>COUNTIF($T$4:T8,T8)</f>
        <v>5</v>
      </c>
      <c r="S8" s="69" t="str">
        <f>IF(R8=1,COUNTIF($R$4:R8,1),"")</f>
        <v/>
      </c>
      <c r="T8" s="70" t="str">
        <f>施設状況!$D8&amp;施設状況!$B8</f>
        <v>中央区01保育所</v>
      </c>
      <c r="U8" s="70" t="str">
        <f>施設状況!$E8</f>
        <v>山鼻保育園</v>
      </c>
      <c r="V8" s="71">
        <v>4</v>
      </c>
      <c r="W8" s="72" t="str">
        <f t="shared" si="4"/>
        <v>愛育保育園</v>
      </c>
      <c r="X8" s="70" t="str">
        <f t="shared" si="4"/>
        <v>新琴似南保育園</v>
      </c>
      <c r="Y8" s="70" t="str">
        <f t="shared" si="4"/>
        <v>ちゃいれっく北８条東保育園</v>
      </c>
      <c r="Z8" s="70" t="str">
        <f t="shared" si="4"/>
        <v>大谷地たかだ保育園</v>
      </c>
      <c r="AA8" s="70" t="str">
        <f t="shared" si="4"/>
        <v>もみじ台北保育園</v>
      </c>
      <c r="AB8" s="70" t="str">
        <f t="shared" si="4"/>
        <v>札幌愛隣舘東山保育園</v>
      </c>
      <c r="AC8" s="70" t="str">
        <f t="shared" si="4"/>
        <v>札幌あさひ保育園</v>
      </c>
      <c r="AD8" s="70" t="str">
        <f t="shared" si="4"/>
        <v>大地の杜保育園</v>
      </c>
      <c r="AE8" s="70" t="str">
        <f t="shared" si="4"/>
        <v>西野中央保育園</v>
      </c>
      <c r="AF8" s="70" t="str">
        <f t="shared" si="4"/>
        <v>つくし保育園</v>
      </c>
      <c r="AG8" s="70" t="str">
        <f t="shared" si="5"/>
        <v>札幌大谷第二幼稚園</v>
      </c>
      <c r="AH8" s="70" t="str">
        <f t="shared" si="5"/>
        <v>新琴似育英幼稚園</v>
      </c>
      <c r="AI8" s="70" t="str">
        <f t="shared" si="5"/>
        <v>札幌大谷大学附属幼稚園</v>
      </c>
      <c r="AJ8" s="70" t="str">
        <f t="shared" si="5"/>
        <v/>
      </c>
      <c r="AK8" s="70" t="str">
        <f t="shared" si="5"/>
        <v/>
      </c>
      <c r="AL8" s="70" t="str">
        <f t="shared" si="5"/>
        <v>西岡ふたば幼稚園</v>
      </c>
      <c r="AM8" s="70" t="str">
        <f t="shared" si="5"/>
        <v/>
      </c>
      <c r="AN8" s="70" t="str">
        <f t="shared" si="5"/>
        <v>森の幼稚園</v>
      </c>
      <c r="AO8" s="70" t="str">
        <f t="shared" si="5"/>
        <v/>
      </c>
      <c r="AP8" s="70" t="str">
        <f t="shared" si="5"/>
        <v/>
      </c>
      <c r="AQ8" s="70" t="str">
        <f t="shared" si="6"/>
        <v>認定こども園桑園幼稚園</v>
      </c>
      <c r="AR8" s="70" t="str">
        <f t="shared" si="6"/>
        <v>新川西さくらこ認定こども園</v>
      </c>
      <c r="AS8" s="70" t="str">
        <f t="shared" si="6"/>
        <v>幼保連携型認定こども園さつなえのもり</v>
      </c>
      <c r="AT8" s="70" t="str">
        <f t="shared" si="6"/>
        <v>北郷ピノキオ認定こども園</v>
      </c>
      <c r="AU8" s="70" t="str">
        <f t="shared" si="6"/>
        <v>認定こども園おおやち</v>
      </c>
      <c r="AV8" s="70" t="str">
        <f t="shared" si="6"/>
        <v>こども園・ひかりのこ　さっぽろ</v>
      </c>
      <c r="AW8" s="70" t="str">
        <f t="shared" si="6"/>
        <v>認定こども園北野しらかば幼稚園・保育園</v>
      </c>
      <c r="AX8" s="70" t="str">
        <f t="shared" si="6"/>
        <v>光塩学園女子短期大学附属認定こども園</v>
      </c>
      <c r="AY8" s="70" t="str">
        <f t="shared" si="6"/>
        <v>認定こども園西野そらいろ保育園</v>
      </c>
      <c r="AZ8" s="70" t="str">
        <f t="shared" si="6"/>
        <v>認定こども園まつばの杜</v>
      </c>
      <c r="BA8" s="70" t="str">
        <f t="shared" si="7"/>
        <v>こどもプラザ青い鳥円山園</v>
      </c>
      <c r="BB8" s="70" t="str">
        <f t="shared" si="7"/>
        <v>美友希保育園</v>
      </c>
      <c r="BC8" s="70" t="str">
        <f t="shared" si="7"/>
        <v>あうら乳児保育園</v>
      </c>
      <c r="BD8" s="70" t="str">
        <f t="shared" si="7"/>
        <v>大藤子ども園ほんごう館</v>
      </c>
      <c r="BE8" s="70" t="str">
        <f t="shared" si="7"/>
        <v>サクラ保育園上野幌</v>
      </c>
      <c r="BF8" s="70" t="str">
        <f t="shared" si="7"/>
        <v>あんあん保育園平岸ルーム</v>
      </c>
      <c r="BG8" s="70" t="str">
        <f t="shared" si="7"/>
        <v>くるみ乳児保育園</v>
      </c>
      <c r="BH8" s="70" t="str">
        <f t="shared" si="7"/>
        <v>ふれ愛澄川南保育園</v>
      </c>
      <c r="BI8" s="70" t="str">
        <f t="shared" si="7"/>
        <v>こどもプラザ青い鳥宮の沢園</v>
      </c>
      <c r="BJ8" s="70" t="str">
        <f t="shared" si="7"/>
        <v>たからの杜星置保育園</v>
      </c>
      <c r="BK8" s="70" t="str">
        <f t="shared" si="8"/>
        <v/>
      </c>
      <c r="BL8" s="70" t="str">
        <f t="shared" si="8"/>
        <v/>
      </c>
      <c r="BM8" s="70" t="str">
        <f t="shared" si="8"/>
        <v/>
      </c>
      <c r="BN8" s="70" t="str">
        <f t="shared" si="8"/>
        <v/>
      </c>
      <c r="BO8" s="70" t="str">
        <f t="shared" si="8"/>
        <v/>
      </c>
      <c r="BP8" s="70" t="str">
        <f t="shared" si="8"/>
        <v/>
      </c>
      <c r="BQ8" s="70" t="str">
        <f t="shared" si="8"/>
        <v/>
      </c>
      <c r="BR8" s="70" t="str">
        <f t="shared" si="8"/>
        <v/>
      </c>
      <c r="BS8" s="70" t="str">
        <f t="shared" si="8"/>
        <v/>
      </c>
      <c r="BT8" s="70" t="str">
        <f t="shared" si="8"/>
        <v/>
      </c>
      <c r="BU8" s="70" t="str">
        <f t="shared" si="9"/>
        <v>レーベンそらまめ琴似保育園</v>
      </c>
      <c r="BV8" s="70" t="str">
        <f t="shared" si="9"/>
        <v/>
      </c>
      <c r="BW8" s="70" t="str">
        <f t="shared" si="9"/>
        <v/>
      </c>
      <c r="BX8" s="70" t="str">
        <f t="shared" si="9"/>
        <v/>
      </c>
      <c r="BY8" s="70" t="str">
        <f t="shared" si="9"/>
        <v/>
      </c>
      <c r="BZ8" s="70" t="str">
        <f t="shared" si="9"/>
        <v/>
      </c>
      <c r="CA8" s="70" t="str">
        <f t="shared" si="9"/>
        <v>西野第２桜幼稚園</v>
      </c>
      <c r="CB8" s="70" t="str">
        <f t="shared" si="9"/>
        <v/>
      </c>
      <c r="CC8" s="70" t="str">
        <f t="shared" si="9"/>
        <v/>
      </c>
      <c r="CD8" s="70" t="str">
        <f t="shared" si="9"/>
        <v/>
      </c>
      <c r="CE8" s="70" t="str">
        <f t="shared" si="10"/>
        <v/>
      </c>
      <c r="CF8" s="70" t="str">
        <f t="shared" si="10"/>
        <v/>
      </c>
      <c r="CG8" s="70" t="str">
        <f t="shared" si="10"/>
        <v/>
      </c>
      <c r="CH8" s="70" t="str">
        <f t="shared" si="10"/>
        <v/>
      </c>
      <c r="CI8" s="70" t="str">
        <f t="shared" si="10"/>
        <v/>
      </c>
      <c r="CJ8" s="70" t="str">
        <f t="shared" si="10"/>
        <v/>
      </c>
      <c r="CK8" s="70" t="str">
        <f t="shared" si="10"/>
        <v/>
      </c>
      <c r="CL8" s="70" t="str">
        <f t="shared" si="10"/>
        <v/>
      </c>
      <c r="CM8" s="70" t="str">
        <f t="shared" si="10"/>
        <v/>
      </c>
      <c r="CN8" s="70" t="str">
        <f t="shared" si="10"/>
        <v/>
      </c>
      <c r="CO8" s="70" t="str">
        <f t="shared" si="11"/>
        <v/>
      </c>
      <c r="CP8" s="70" t="str">
        <f t="shared" si="11"/>
        <v/>
      </c>
      <c r="CQ8" s="54" t="str">
        <f t="shared" si="11"/>
        <v/>
      </c>
      <c r="CR8" s="54" t="str">
        <f t="shared" si="11"/>
        <v/>
      </c>
      <c r="CS8" s="54" t="str">
        <f t="shared" si="11"/>
        <v/>
      </c>
      <c r="CT8" s="54" t="str">
        <f t="shared" si="11"/>
        <v/>
      </c>
      <c r="CU8" s="54" t="str">
        <f t="shared" si="11"/>
        <v/>
      </c>
      <c r="CV8" s="54" t="str">
        <f t="shared" si="11"/>
        <v/>
      </c>
      <c r="CW8" s="54" t="str">
        <f t="shared" si="11"/>
        <v/>
      </c>
      <c r="CX8" s="54" t="str">
        <f t="shared" si="11"/>
        <v/>
      </c>
      <c r="CY8" s="54" t="str">
        <f t="shared" si="12"/>
        <v/>
      </c>
      <c r="CZ8" s="54" t="str">
        <f t="shared" si="12"/>
        <v/>
      </c>
      <c r="DA8" s="54" t="str">
        <f t="shared" si="12"/>
        <v/>
      </c>
      <c r="DB8" s="54" t="str">
        <f t="shared" si="12"/>
        <v/>
      </c>
      <c r="DC8" s="54" t="str">
        <f t="shared" si="12"/>
        <v/>
      </c>
      <c r="DD8" s="54" t="str">
        <f t="shared" si="12"/>
        <v/>
      </c>
      <c r="DE8" s="54" t="str">
        <f t="shared" si="12"/>
        <v/>
      </c>
      <c r="DF8" s="54" t="str">
        <f t="shared" si="12"/>
        <v/>
      </c>
      <c r="DG8" s="54" t="str">
        <f t="shared" si="12"/>
        <v/>
      </c>
      <c r="DH8" s="73" t="str">
        <f t="shared" si="12"/>
        <v/>
      </c>
      <c r="DI8" s="54" t="s">
        <v>404</v>
      </c>
      <c r="DJ8" s="54" t="s">
        <v>405</v>
      </c>
    </row>
    <row r="9" spans="1:115">
      <c r="A9" s="74">
        <v>100011</v>
      </c>
      <c r="B9" s="68" t="s">
        <v>132</v>
      </c>
      <c r="C9" s="68" t="s">
        <v>133</v>
      </c>
      <c r="D9" s="68" t="s">
        <v>134</v>
      </c>
      <c r="E9" s="68" t="s">
        <v>141</v>
      </c>
      <c r="F9" s="68"/>
      <c r="G9" s="68"/>
      <c r="H9" s="68"/>
      <c r="I9" s="68">
        <v>90</v>
      </c>
      <c r="J9" s="68">
        <v>0</v>
      </c>
      <c r="K9" s="68">
        <v>51</v>
      </c>
      <c r="L9" s="68">
        <v>9</v>
      </c>
      <c r="M9" s="68">
        <v>30</v>
      </c>
      <c r="N9" s="68">
        <v>39</v>
      </c>
      <c r="O9" s="68">
        <v>0</v>
      </c>
      <c r="P9" s="68">
        <v>90</v>
      </c>
      <c r="Q9" s="69">
        <f t="shared" si="3"/>
        <v>100011</v>
      </c>
      <c r="R9" s="69">
        <f>COUNTIF($T$4:T9,T9)</f>
        <v>6</v>
      </c>
      <c r="S9" s="69" t="str">
        <f>IF(R9=1,COUNTIF($R$4:R9,1),"")</f>
        <v/>
      </c>
      <c r="T9" s="70" t="str">
        <f>施設状況!$D9&amp;施設状況!$B9</f>
        <v>中央区01保育所</v>
      </c>
      <c r="U9" s="70" t="str">
        <f>施設状況!$E9</f>
        <v>山鼻華園保育園</v>
      </c>
      <c r="V9" s="71">
        <v>5</v>
      </c>
      <c r="W9" s="72" t="str">
        <f t="shared" si="4"/>
        <v>山鼻保育園</v>
      </c>
      <c r="X9" s="70" t="str">
        <f t="shared" si="4"/>
        <v>屯田保育園</v>
      </c>
      <c r="Y9" s="70" t="str">
        <f t="shared" si="4"/>
        <v>苗穂保育園</v>
      </c>
      <c r="Z9" s="70" t="str">
        <f t="shared" si="4"/>
        <v>南郷保育園</v>
      </c>
      <c r="AA9" s="70" t="str">
        <f t="shared" si="4"/>
        <v>厚別共栄保育園</v>
      </c>
      <c r="AB9" s="70" t="str">
        <f t="shared" si="4"/>
        <v>札幌愛隣舘りんご保育園</v>
      </c>
      <c r="AC9" s="70" t="str">
        <f t="shared" si="4"/>
        <v>札幌真栄東保育園</v>
      </c>
      <c r="AD9" s="70" t="str">
        <f t="shared" si="4"/>
        <v>遊・Ｗｉｎｇ</v>
      </c>
      <c r="AE9" s="70" t="str">
        <f t="shared" si="4"/>
        <v>八軒星の子保育園</v>
      </c>
      <c r="AF9" s="70" t="str">
        <f t="shared" si="4"/>
        <v>札幌北陽保育園</v>
      </c>
      <c r="AG9" s="70" t="str">
        <f t="shared" si="5"/>
        <v>ひかり幼稚園</v>
      </c>
      <c r="AH9" s="70" t="str">
        <f t="shared" si="5"/>
        <v>札幌三育幼稚園</v>
      </c>
      <c r="AI9" s="70" t="str">
        <f t="shared" si="5"/>
        <v>札幌幼稚園</v>
      </c>
      <c r="AJ9" s="70" t="str">
        <f t="shared" si="5"/>
        <v/>
      </c>
      <c r="AK9" s="70" t="str">
        <f t="shared" si="5"/>
        <v/>
      </c>
      <c r="AL9" s="70" t="str">
        <f t="shared" si="5"/>
        <v>札幌白ゆり幼稚園</v>
      </c>
      <c r="AM9" s="70" t="str">
        <f t="shared" si="5"/>
        <v/>
      </c>
      <c r="AN9" s="70" t="str">
        <f t="shared" si="5"/>
        <v>真駒内幼稚園</v>
      </c>
      <c r="AO9" s="70" t="str">
        <f t="shared" si="5"/>
        <v/>
      </c>
      <c r="AP9" s="70" t="str">
        <f t="shared" si="5"/>
        <v/>
      </c>
      <c r="AQ9" s="70" t="str">
        <f t="shared" si="6"/>
        <v>認定こども園幌西そらいろ保育園</v>
      </c>
      <c r="AR9" s="70" t="str">
        <f t="shared" si="6"/>
        <v>こども園ソレイユ</v>
      </c>
      <c r="AS9" s="70" t="str">
        <f t="shared" si="6"/>
        <v>幼保連携型認定こども園おかだまのもり</v>
      </c>
      <c r="AT9" s="70" t="str">
        <f t="shared" si="6"/>
        <v>双葉こども園</v>
      </c>
      <c r="AU9" s="70" t="str">
        <f t="shared" si="6"/>
        <v>認定こども園北光幼稚園</v>
      </c>
      <c r="AV9" s="70" t="str">
        <f t="shared" si="6"/>
        <v>認定こども園まなび</v>
      </c>
      <c r="AW9" s="70" t="str">
        <f t="shared" si="6"/>
        <v>認定こども園ひかり</v>
      </c>
      <c r="AX9" s="70" t="str">
        <f t="shared" si="6"/>
        <v>幼保連携型認定こども園ときわみなみのこどもえん</v>
      </c>
      <c r="AY9" s="70" t="str">
        <f t="shared" si="6"/>
        <v>幼保連携型認定こども園幸明幼稚園</v>
      </c>
      <c r="AZ9" s="70" t="str">
        <f t="shared" si="6"/>
        <v>手稲やまなみ子ども園</v>
      </c>
      <c r="BA9" s="70" t="str">
        <f t="shared" si="7"/>
        <v>ぴっころきっず円山公園</v>
      </c>
      <c r="BB9" s="70" t="str">
        <f t="shared" si="7"/>
        <v>バンビ保育園</v>
      </c>
      <c r="BC9" s="70" t="str">
        <f t="shared" si="7"/>
        <v>すこやか保育園</v>
      </c>
      <c r="BD9" s="70" t="str">
        <f t="shared" si="7"/>
        <v>大藤子ども園しらかば館</v>
      </c>
      <c r="BE9" s="70" t="str">
        <f t="shared" si="7"/>
        <v>ひばりが丘あんさんぶる保育園</v>
      </c>
      <c r="BF9" s="70" t="str">
        <f t="shared" si="7"/>
        <v>美晴の家保育園</v>
      </c>
      <c r="BG9" s="70" t="str">
        <f t="shared" si="7"/>
        <v>まんまる保育園</v>
      </c>
      <c r="BH9" s="70" t="str">
        <f t="shared" si="7"/>
        <v>木育こどもの家藤野園</v>
      </c>
      <c r="BI9" s="70" t="str">
        <f t="shared" si="7"/>
        <v>西町にじのいろ保育園</v>
      </c>
      <c r="BJ9" s="70" t="str">
        <f t="shared" si="7"/>
        <v>富丘ニンニン保育園</v>
      </c>
      <c r="BK9" s="70" t="str">
        <f t="shared" si="8"/>
        <v/>
      </c>
      <c r="BL9" s="70" t="str">
        <f t="shared" si="8"/>
        <v/>
      </c>
      <c r="BM9" s="70" t="str">
        <f t="shared" si="8"/>
        <v/>
      </c>
      <c r="BN9" s="70" t="str">
        <f t="shared" si="8"/>
        <v/>
      </c>
      <c r="BO9" s="70" t="str">
        <f t="shared" si="8"/>
        <v/>
      </c>
      <c r="BP9" s="70" t="str">
        <f t="shared" si="8"/>
        <v/>
      </c>
      <c r="BQ9" s="70" t="str">
        <f t="shared" si="8"/>
        <v/>
      </c>
      <c r="BR9" s="70" t="str">
        <f t="shared" si="8"/>
        <v/>
      </c>
      <c r="BS9" s="70" t="str">
        <f t="shared" si="8"/>
        <v/>
      </c>
      <c r="BT9" s="70" t="str">
        <f t="shared" si="8"/>
        <v/>
      </c>
      <c r="BU9" s="70" t="str">
        <f t="shared" si="9"/>
        <v/>
      </c>
      <c r="BV9" s="70" t="str">
        <f t="shared" si="9"/>
        <v/>
      </c>
      <c r="BW9" s="70" t="str">
        <f t="shared" si="9"/>
        <v/>
      </c>
      <c r="BX9" s="70" t="str">
        <f t="shared" si="9"/>
        <v/>
      </c>
      <c r="BY9" s="70" t="str">
        <f t="shared" si="9"/>
        <v/>
      </c>
      <c r="BZ9" s="70" t="str">
        <f t="shared" si="9"/>
        <v/>
      </c>
      <c r="CA9" s="70" t="str">
        <f t="shared" si="9"/>
        <v>宮ノ丘幼稚園</v>
      </c>
      <c r="CB9" s="70" t="str">
        <f t="shared" si="9"/>
        <v/>
      </c>
      <c r="CC9" s="70" t="str">
        <f t="shared" si="9"/>
        <v/>
      </c>
      <c r="CD9" s="70" t="str">
        <f t="shared" si="9"/>
        <v/>
      </c>
      <c r="CE9" s="70" t="str">
        <f t="shared" si="10"/>
        <v/>
      </c>
      <c r="CF9" s="70" t="str">
        <f t="shared" si="10"/>
        <v/>
      </c>
      <c r="CG9" s="70" t="str">
        <f t="shared" si="10"/>
        <v/>
      </c>
      <c r="CH9" s="70" t="str">
        <f t="shared" si="10"/>
        <v/>
      </c>
      <c r="CI9" s="70" t="str">
        <f t="shared" si="10"/>
        <v/>
      </c>
      <c r="CJ9" s="70" t="str">
        <f t="shared" si="10"/>
        <v/>
      </c>
      <c r="CK9" s="70" t="str">
        <f t="shared" si="10"/>
        <v/>
      </c>
      <c r="CL9" s="70" t="str">
        <f t="shared" si="10"/>
        <v/>
      </c>
      <c r="CM9" s="70" t="str">
        <f t="shared" si="10"/>
        <v/>
      </c>
      <c r="CN9" s="70" t="str">
        <f t="shared" si="10"/>
        <v/>
      </c>
      <c r="CO9" s="70" t="str">
        <f t="shared" si="11"/>
        <v/>
      </c>
      <c r="CP9" s="70" t="str">
        <f t="shared" si="11"/>
        <v/>
      </c>
      <c r="CQ9" s="54" t="str">
        <f t="shared" si="11"/>
        <v/>
      </c>
      <c r="CR9" s="54" t="str">
        <f t="shared" si="11"/>
        <v/>
      </c>
      <c r="CS9" s="54" t="str">
        <f t="shared" si="11"/>
        <v/>
      </c>
      <c r="CT9" s="54" t="str">
        <f t="shared" si="11"/>
        <v/>
      </c>
      <c r="CU9" s="54" t="str">
        <f t="shared" si="11"/>
        <v/>
      </c>
      <c r="CV9" s="54" t="str">
        <f t="shared" si="11"/>
        <v/>
      </c>
      <c r="CW9" s="54" t="str">
        <f t="shared" si="11"/>
        <v/>
      </c>
      <c r="CX9" s="54" t="str">
        <f t="shared" si="11"/>
        <v/>
      </c>
      <c r="CY9" s="54" t="str">
        <f t="shared" si="12"/>
        <v/>
      </c>
      <c r="CZ9" s="54" t="str">
        <f t="shared" si="12"/>
        <v/>
      </c>
      <c r="DA9" s="54" t="str">
        <f t="shared" si="12"/>
        <v/>
      </c>
      <c r="DB9" s="54" t="str">
        <f t="shared" si="12"/>
        <v/>
      </c>
      <c r="DC9" s="54" t="str">
        <f t="shared" si="12"/>
        <v/>
      </c>
      <c r="DD9" s="54" t="str">
        <f t="shared" si="12"/>
        <v/>
      </c>
      <c r="DE9" s="54" t="str">
        <f t="shared" si="12"/>
        <v/>
      </c>
      <c r="DF9" s="54" t="str">
        <f t="shared" si="12"/>
        <v/>
      </c>
      <c r="DG9" s="54" t="str">
        <f t="shared" si="12"/>
        <v/>
      </c>
      <c r="DH9" s="73" t="str">
        <f t="shared" si="12"/>
        <v/>
      </c>
      <c r="DI9" s="54" t="s">
        <v>406</v>
      </c>
      <c r="DJ9" s="54" t="s">
        <v>407</v>
      </c>
    </row>
    <row r="10" spans="1:115">
      <c r="A10" s="74">
        <v>100013</v>
      </c>
      <c r="B10" s="68" t="s">
        <v>132</v>
      </c>
      <c r="C10" s="68" t="s">
        <v>133</v>
      </c>
      <c r="D10" s="68" t="s">
        <v>134</v>
      </c>
      <c r="E10" s="68" t="s">
        <v>142</v>
      </c>
      <c r="F10" s="68"/>
      <c r="G10" s="68"/>
      <c r="H10" s="68"/>
      <c r="I10" s="68">
        <v>150</v>
      </c>
      <c r="J10" s="68">
        <v>0</v>
      </c>
      <c r="K10" s="68">
        <v>90</v>
      </c>
      <c r="L10" s="68">
        <v>12</v>
      </c>
      <c r="M10" s="68">
        <v>48</v>
      </c>
      <c r="N10" s="68">
        <v>60</v>
      </c>
      <c r="O10" s="68">
        <v>0</v>
      </c>
      <c r="P10" s="68">
        <v>150</v>
      </c>
      <c r="Q10" s="69">
        <f t="shared" si="3"/>
        <v>100013</v>
      </c>
      <c r="R10" s="69">
        <f>COUNTIF($T$4:T10,T10)</f>
        <v>7</v>
      </c>
      <c r="S10" s="69" t="str">
        <f>IF(R10=1,COUNTIF($R$4:R10,1),"")</f>
        <v/>
      </c>
      <c r="T10" s="70" t="str">
        <f>施設状況!$D10&amp;施設状況!$B10</f>
        <v>中央区01保育所</v>
      </c>
      <c r="U10" s="70" t="str">
        <f>施設状況!$E10</f>
        <v>幌南華園保育園</v>
      </c>
      <c r="V10" s="71">
        <v>6</v>
      </c>
      <c r="W10" s="72" t="str">
        <f t="shared" si="4"/>
        <v>山鼻華園保育園</v>
      </c>
      <c r="X10" s="70" t="str">
        <f t="shared" si="4"/>
        <v>愛和えるむ保育園</v>
      </c>
      <c r="Y10" s="70" t="str">
        <f t="shared" si="4"/>
        <v>札幌第２福ちゃん保育園</v>
      </c>
      <c r="Z10" s="70" t="str">
        <f t="shared" si="4"/>
        <v>東白石雪ん子保育園</v>
      </c>
      <c r="AA10" s="70" t="str">
        <f t="shared" si="4"/>
        <v>もみじ台南保育園</v>
      </c>
      <c r="AB10" s="70" t="str">
        <f t="shared" si="4"/>
        <v>子どもの家保育園</v>
      </c>
      <c r="AC10" s="70" t="str">
        <f t="shared" si="4"/>
        <v>ラブクローバーの保育園　札幌清田</v>
      </c>
      <c r="AD10" s="70" t="str">
        <f t="shared" si="4"/>
        <v>くまの子保育園</v>
      </c>
      <c r="AE10" s="70" t="str">
        <f t="shared" si="4"/>
        <v>こぐま保育園</v>
      </c>
      <c r="AF10" s="70" t="str">
        <f t="shared" si="4"/>
        <v>あすかぜ保育園</v>
      </c>
      <c r="AG10" s="70" t="str">
        <f t="shared" si="5"/>
        <v>札幌いづみ幼稚園</v>
      </c>
      <c r="AH10" s="70" t="str">
        <f t="shared" si="5"/>
        <v/>
      </c>
      <c r="AI10" s="70" t="str">
        <f t="shared" si="5"/>
        <v/>
      </c>
      <c r="AJ10" s="70" t="str">
        <f t="shared" si="5"/>
        <v/>
      </c>
      <c r="AK10" s="70" t="str">
        <f t="shared" si="5"/>
        <v/>
      </c>
      <c r="AL10" s="70" t="str">
        <f t="shared" si="5"/>
        <v>ふくずみ幼稚園</v>
      </c>
      <c r="AM10" s="70" t="str">
        <f t="shared" si="5"/>
        <v/>
      </c>
      <c r="AN10" s="70" t="str">
        <f t="shared" si="5"/>
        <v>藤ヶ丘幼稚園</v>
      </c>
      <c r="AO10" s="70" t="str">
        <f t="shared" si="5"/>
        <v/>
      </c>
      <c r="AP10" s="70" t="str">
        <f t="shared" si="5"/>
        <v/>
      </c>
      <c r="AQ10" s="70" t="str">
        <f t="shared" si="6"/>
        <v>認定こども園札幌大谷幼稚園</v>
      </c>
      <c r="AR10" s="70" t="str">
        <f t="shared" si="6"/>
        <v>創成札幌こども園</v>
      </c>
      <c r="AS10" s="70" t="str">
        <f t="shared" si="6"/>
        <v>認定こども園聖ミカエル幼稚園</v>
      </c>
      <c r="AT10" s="70" t="str">
        <f t="shared" si="6"/>
        <v>認定こども園北都</v>
      </c>
      <c r="AU10" s="70" t="str">
        <f t="shared" si="6"/>
        <v>幼保連携型認定こども園ひばりが丘明星幼稚園</v>
      </c>
      <c r="AV10" s="70" t="str">
        <f t="shared" si="6"/>
        <v>認定こども園しののめ</v>
      </c>
      <c r="AW10" s="70" t="str">
        <f t="shared" si="6"/>
        <v>認定こども園つみき</v>
      </c>
      <c r="AX10" s="70" t="str">
        <f t="shared" si="6"/>
        <v>認定こども園定山渓保育園</v>
      </c>
      <c r="AY10" s="70" t="str">
        <f t="shared" si="6"/>
        <v>認定こども園西町さつき保育園</v>
      </c>
      <c r="AZ10" s="70" t="str">
        <f t="shared" si="6"/>
        <v>認定こども園ほしおきガーデン星の子幼稚園</v>
      </c>
      <c r="BA10" s="70" t="str">
        <f t="shared" si="7"/>
        <v>伏見すみれ保育園</v>
      </c>
      <c r="BB10" s="70" t="str">
        <f t="shared" si="7"/>
        <v>北２４条はぐはぐ乳児保育園</v>
      </c>
      <c r="BC10" s="70" t="str">
        <f t="shared" si="7"/>
        <v>おりーぶべりー保育園</v>
      </c>
      <c r="BD10" s="70" t="str">
        <f t="shared" si="7"/>
        <v>にこまるえん東白石</v>
      </c>
      <c r="BE10" s="70" t="str">
        <f t="shared" si="7"/>
        <v>厚別西クレヨン保育園</v>
      </c>
      <c r="BF10" s="70" t="str">
        <f t="shared" si="7"/>
        <v>ナーサリーゆめの木</v>
      </c>
      <c r="BG10" s="70" t="str">
        <f t="shared" si="7"/>
        <v>小規模保育園mirea</v>
      </c>
      <c r="BH10" s="70" t="str">
        <f t="shared" si="7"/>
        <v>澄川いちご保育園</v>
      </c>
      <c r="BI10" s="70" t="str">
        <f t="shared" si="7"/>
        <v>はぐはぐ乳児保育園</v>
      </c>
      <c r="BJ10" s="70" t="str">
        <f t="shared" si="7"/>
        <v>さら～れ保育園富丘園</v>
      </c>
      <c r="BK10" s="70" t="str">
        <f t="shared" si="8"/>
        <v/>
      </c>
      <c r="BL10" s="70" t="str">
        <f t="shared" si="8"/>
        <v/>
      </c>
      <c r="BM10" s="70" t="str">
        <f t="shared" si="8"/>
        <v/>
      </c>
      <c r="BN10" s="70" t="str">
        <f t="shared" si="8"/>
        <v/>
      </c>
      <c r="BO10" s="70" t="str">
        <f t="shared" si="8"/>
        <v/>
      </c>
      <c r="BP10" s="70" t="str">
        <f t="shared" si="8"/>
        <v/>
      </c>
      <c r="BQ10" s="70" t="str">
        <f t="shared" si="8"/>
        <v/>
      </c>
      <c r="BR10" s="70" t="str">
        <f t="shared" si="8"/>
        <v/>
      </c>
      <c r="BS10" s="70" t="str">
        <f t="shared" si="8"/>
        <v/>
      </c>
      <c r="BT10" s="70" t="str">
        <f t="shared" si="8"/>
        <v/>
      </c>
      <c r="BU10" s="70" t="str">
        <f t="shared" si="9"/>
        <v/>
      </c>
      <c r="BV10" s="70" t="str">
        <f t="shared" si="9"/>
        <v/>
      </c>
      <c r="BW10" s="70" t="str">
        <f t="shared" si="9"/>
        <v/>
      </c>
      <c r="BX10" s="70" t="str">
        <f t="shared" si="9"/>
        <v/>
      </c>
      <c r="BY10" s="70" t="str">
        <f t="shared" si="9"/>
        <v/>
      </c>
      <c r="BZ10" s="70" t="str">
        <f t="shared" si="9"/>
        <v/>
      </c>
      <c r="CA10" s="70" t="str">
        <f t="shared" si="9"/>
        <v/>
      </c>
      <c r="CB10" s="70" t="str">
        <f t="shared" si="9"/>
        <v/>
      </c>
      <c r="CC10" s="70" t="str">
        <f t="shared" si="9"/>
        <v/>
      </c>
      <c r="CD10" s="70" t="str">
        <f t="shared" si="9"/>
        <v/>
      </c>
      <c r="CE10" s="70" t="str">
        <f t="shared" si="10"/>
        <v/>
      </c>
      <c r="CF10" s="70" t="str">
        <f t="shared" si="10"/>
        <v/>
      </c>
      <c r="CG10" s="70" t="str">
        <f t="shared" si="10"/>
        <v/>
      </c>
      <c r="CH10" s="70" t="str">
        <f t="shared" si="10"/>
        <v/>
      </c>
      <c r="CI10" s="70" t="str">
        <f t="shared" si="10"/>
        <v/>
      </c>
      <c r="CJ10" s="70" t="str">
        <f t="shared" si="10"/>
        <v/>
      </c>
      <c r="CK10" s="70" t="str">
        <f t="shared" si="10"/>
        <v/>
      </c>
      <c r="CL10" s="70" t="str">
        <f t="shared" si="10"/>
        <v/>
      </c>
      <c r="CM10" s="70" t="str">
        <f t="shared" si="10"/>
        <v/>
      </c>
      <c r="CN10" s="70" t="str">
        <f t="shared" si="10"/>
        <v/>
      </c>
      <c r="CO10" s="70" t="str">
        <f t="shared" si="11"/>
        <v/>
      </c>
      <c r="CP10" s="70" t="str">
        <f t="shared" si="11"/>
        <v/>
      </c>
      <c r="CQ10" s="54" t="str">
        <f t="shared" si="11"/>
        <v/>
      </c>
      <c r="CR10" s="54" t="str">
        <f t="shared" si="11"/>
        <v/>
      </c>
      <c r="CS10" s="54" t="str">
        <f t="shared" si="11"/>
        <v/>
      </c>
      <c r="CT10" s="54" t="str">
        <f t="shared" si="11"/>
        <v/>
      </c>
      <c r="CU10" s="54" t="str">
        <f t="shared" si="11"/>
        <v/>
      </c>
      <c r="CV10" s="54" t="str">
        <f t="shared" si="11"/>
        <v/>
      </c>
      <c r="CW10" s="54" t="str">
        <f t="shared" si="11"/>
        <v/>
      </c>
      <c r="CX10" s="54" t="str">
        <f t="shared" si="11"/>
        <v/>
      </c>
      <c r="CY10" s="54" t="str">
        <f t="shared" si="12"/>
        <v/>
      </c>
      <c r="CZ10" s="54" t="str">
        <f t="shared" si="12"/>
        <v/>
      </c>
      <c r="DA10" s="54" t="str">
        <f t="shared" si="12"/>
        <v/>
      </c>
      <c r="DB10" s="54" t="str">
        <f t="shared" si="12"/>
        <v/>
      </c>
      <c r="DC10" s="54" t="str">
        <f t="shared" si="12"/>
        <v/>
      </c>
      <c r="DD10" s="54" t="str">
        <f t="shared" si="12"/>
        <v/>
      </c>
      <c r="DE10" s="54" t="str">
        <f t="shared" si="12"/>
        <v/>
      </c>
      <c r="DF10" s="54" t="str">
        <f t="shared" si="12"/>
        <v/>
      </c>
      <c r="DG10" s="54" t="str">
        <f t="shared" si="12"/>
        <v/>
      </c>
      <c r="DH10" s="73" t="str">
        <f t="shared" si="12"/>
        <v/>
      </c>
      <c r="DI10" s="54" t="s">
        <v>408</v>
      </c>
      <c r="DJ10" s="54" t="s">
        <v>409</v>
      </c>
    </row>
    <row r="11" spans="1:115">
      <c r="A11" s="74">
        <v>100014</v>
      </c>
      <c r="B11" s="68" t="s">
        <v>132</v>
      </c>
      <c r="C11" s="68" t="s">
        <v>133</v>
      </c>
      <c r="D11" s="68" t="s">
        <v>134</v>
      </c>
      <c r="E11" s="68" t="s">
        <v>143</v>
      </c>
      <c r="F11" s="68"/>
      <c r="G11" s="68"/>
      <c r="H11" s="68"/>
      <c r="I11" s="68">
        <v>90</v>
      </c>
      <c r="J11" s="68">
        <v>0</v>
      </c>
      <c r="K11" s="68">
        <v>48</v>
      </c>
      <c r="L11" s="68">
        <v>12</v>
      </c>
      <c r="M11" s="68">
        <v>30</v>
      </c>
      <c r="N11" s="68">
        <v>42</v>
      </c>
      <c r="O11" s="68">
        <v>0</v>
      </c>
      <c r="P11" s="68">
        <v>90</v>
      </c>
      <c r="Q11" s="69">
        <f t="shared" si="3"/>
        <v>100014</v>
      </c>
      <c r="R11" s="69">
        <f>COUNTIF($T$4:T11,T11)</f>
        <v>8</v>
      </c>
      <c r="S11" s="69" t="str">
        <f>IF(R11=1,COUNTIF($R$4:R11,1),"")</f>
        <v/>
      </c>
      <c r="T11" s="70" t="str">
        <f>施設状況!$D11&amp;施設状況!$B11</f>
        <v>中央区01保育所</v>
      </c>
      <c r="U11" s="70" t="str">
        <f>施設状況!$E11</f>
        <v>宮の森保育園</v>
      </c>
      <c r="V11" s="71">
        <v>7</v>
      </c>
      <c r="W11" s="72" t="str">
        <f t="shared" si="4"/>
        <v>幌南華園保育園</v>
      </c>
      <c r="X11" s="70" t="str">
        <f t="shared" si="4"/>
        <v>幌北ゆりかご保育園</v>
      </c>
      <c r="Y11" s="70" t="str">
        <f t="shared" si="4"/>
        <v>札幌厚成福祉会第二保育所</v>
      </c>
      <c r="Z11" s="70" t="str">
        <f t="shared" si="4"/>
        <v>こぶし保育園</v>
      </c>
      <c r="AA11" s="70" t="str">
        <f t="shared" si="4"/>
        <v>札幌協働保育園</v>
      </c>
      <c r="AB11" s="70" t="str">
        <f t="shared" si="4"/>
        <v>中の島興正保育園</v>
      </c>
      <c r="AC11" s="70" t="str">
        <f t="shared" si="4"/>
        <v>認可保育園Ｌｉｎｄｏ</v>
      </c>
      <c r="AD11" s="70" t="str">
        <f t="shared" si="4"/>
        <v>藤ヶ丘保育園</v>
      </c>
      <c r="AE11" s="70" t="str">
        <f t="shared" si="4"/>
        <v>吉田学園さくら保育園</v>
      </c>
      <c r="AF11" s="70" t="str">
        <f t="shared" si="4"/>
        <v>手稲桃の花保育園</v>
      </c>
      <c r="AG11" s="70" t="str">
        <f t="shared" si="5"/>
        <v>宮の森幼稚園</v>
      </c>
      <c r="AH11" s="70" t="str">
        <f t="shared" si="5"/>
        <v/>
      </c>
      <c r="AI11" s="70" t="str">
        <f t="shared" si="5"/>
        <v/>
      </c>
      <c r="AJ11" s="70" t="str">
        <f t="shared" si="5"/>
        <v/>
      </c>
      <c r="AK11" s="70" t="str">
        <f t="shared" si="5"/>
        <v/>
      </c>
      <c r="AL11" s="70" t="str">
        <f t="shared" si="5"/>
        <v>つきさむ幼稚園</v>
      </c>
      <c r="AM11" s="70" t="str">
        <f t="shared" si="5"/>
        <v/>
      </c>
      <c r="AN11" s="70" t="str">
        <f t="shared" si="5"/>
        <v>札幌わかくさ幼稚園</v>
      </c>
      <c r="AO11" s="70" t="str">
        <f t="shared" si="5"/>
        <v/>
      </c>
      <c r="AP11" s="70" t="str">
        <f t="shared" si="5"/>
        <v/>
      </c>
      <c r="AQ11" s="70" t="str">
        <f t="shared" si="6"/>
        <v>認定こども園宮の森メープル保育園</v>
      </c>
      <c r="AR11" s="70" t="str">
        <f t="shared" si="6"/>
        <v>認定こども園太陽こころ幼稚園</v>
      </c>
      <c r="AS11" s="70" t="str">
        <f t="shared" si="6"/>
        <v>幼保連携型認定こども園せいめいのもり</v>
      </c>
      <c r="AT11" s="70" t="str">
        <f t="shared" si="6"/>
        <v>認定こども園北郷すずらん</v>
      </c>
      <c r="AU11" s="70" t="str">
        <f t="shared" si="6"/>
        <v>認定こども園桜台いちい幼稚園・保育園</v>
      </c>
      <c r="AV11" s="70" t="str">
        <f t="shared" si="6"/>
        <v>認定こども園札幌ゆたか幼稚園</v>
      </c>
      <c r="AW11" s="70" t="str">
        <f t="shared" si="6"/>
        <v>札幌国際大学付属認定こども園</v>
      </c>
      <c r="AX11" s="70" t="str">
        <f t="shared" si="6"/>
        <v>認定こども園澄川保育園</v>
      </c>
      <c r="AY11" s="70" t="str">
        <f t="shared" si="6"/>
        <v>認定こども園にしの</v>
      </c>
      <c r="AZ11" s="70" t="str">
        <f t="shared" si="6"/>
        <v>幼保連携型認定こども園山王幼稚園</v>
      </c>
      <c r="BA11" s="70" t="str">
        <f t="shared" si="7"/>
        <v>カトリック聖園てんしのおうち</v>
      </c>
      <c r="BB11" s="70" t="str">
        <f t="shared" si="7"/>
        <v>太平桜の花保育園</v>
      </c>
      <c r="BC11" s="70" t="str">
        <f t="shared" si="7"/>
        <v>栄町みつばち保育園</v>
      </c>
      <c r="BD11" s="70" t="str">
        <f t="shared" si="7"/>
        <v>保育ママだんだん</v>
      </c>
      <c r="BE11" s="70" t="str">
        <f t="shared" si="7"/>
        <v/>
      </c>
      <c r="BF11" s="70" t="str">
        <f t="shared" si="7"/>
        <v>ペガサス</v>
      </c>
      <c r="BG11" s="70" t="str">
        <f t="shared" si="7"/>
        <v/>
      </c>
      <c r="BH11" s="70" t="str">
        <f t="shared" si="7"/>
        <v>澄川まんまる保育園</v>
      </c>
      <c r="BI11" s="70" t="str">
        <f t="shared" si="7"/>
        <v>八軒あじさい保育園</v>
      </c>
      <c r="BJ11" s="70" t="str">
        <f t="shared" si="7"/>
        <v>キラキラ乳児保育園</v>
      </c>
      <c r="BK11" s="70" t="str">
        <f t="shared" si="8"/>
        <v/>
      </c>
      <c r="BL11" s="70" t="str">
        <f t="shared" si="8"/>
        <v/>
      </c>
      <c r="BM11" s="70" t="str">
        <f t="shared" si="8"/>
        <v/>
      </c>
      <c r="BN11" s="70" t="str">
        <f t="shared" si="8"/>
        <v/>
      </c>
      <c r="BO11" s="70" t="str">
        <f t="shared" si="8"/>
        <v/>
      </c>
      <c r="BP11" s="70" t="str">
        <f t="shared" si="8"/>
        <v/>
      </c>
      <c r="BQ11" s="70" t="str">
        <f t="shared" si="8"/>
        <v/>
      </c>
      <c r="BR11" s="70" t="str">
        <f t="shared" si="8"/>
        <v/>
      </c>
      <c r="BS11" s="70" t="str">
        <f t="shared" si="8"/>
        <v/>
      </c>
      <c r="BT11" s="70" t="str">
        <f t="shared" si="8"/>
        <v/>
      </c>
      <c r="BU11" s="70" t="str">
        <f t="shared" si="9"/>
        <v/>
      </c>
      <c r="BV11" s="70" t="str">
        <f t="shared" si="9"/>
        <v/>
      </c>
      <c r="BW11" s="70" t="str">
        <f t="shared" si="9"/>
        <v/>
      </c>
      <c r="BX11" s="70" t="str">
        <f t="shared" si="9"/>
        <v/>
      </c>
      <c r="BY11" s="70" t="str">
        <f t="shared" si="9"/>
        <v/>
      </c>
      <c r="BZ11" s="70" t="str">
        <f t="shared" si="9"/>
        <v/>
      </c>
      <c r="CA11" s="70" t="str">
        <f t="shared" si="9"/>
        <v/>
      </c>
      <c r="CB11" s="70" t="str">
        <f t="shared" si="9"/>
        <v/>
      </c>
      <c r="CC11" s="70" t="str">
        <f t="shared" si="9"/>
        <v/>
      </c>
      <c r="CD11" s="70" t="str">
        <f t="shared" si="9"/>
        <v/>
      </c>
      <c r="CE11" s="70" t="str">
        <f t="shared" si="10"/>
        <v/>
      </c>
      <c r="CF11" s="70" t="str">
        <f t="shared" si="10"/>
        <v/>
      </c>
      <c r="CG11" s="70" t="str">
        <f t="shared" si="10"/>
        <v/>
      </c>
      <c r="CH11" s="70" t="str">
        <f t="shared" si="10"/>
        <v/>
      </c>
      <c r="CI11" s="70" t="str">
        <f t="shared" si="10"/>
        <v/>
      </c>
      <c r="CJ11" s="70" t="str">
        <f t="shared" si="10"/>
        <v/>
      </c>
      <c r="CK11" s="70" t="str">
        <f t="shared" si="10"/>
        <v/>
      </c>
      <c r="CL11" s="70" t="str">
        <f t="shared" si="10"/>
        <v/>
      </c>
      <c r="CM11" s="70" t="str">
        <f t="shared" si="10"/>
        <v/>
      </c>
      <c r="CN11" s="70" t="str">
        <f t="shared" si="10"/>
        <v/>
      </c>
      <c r="CO11" s="70" t="str">
        <f t="shared" si="11"/>
        <v/>
      </c>
      <c r="CP11" s="70" t="str">
        <f t="shared" si="11"/>
        <v/>
      </c>
      <c r="CQ11" s="54" t="str">
        <f t="shared" si="11"/>
        <v/>
      </c>
      <c r="CR11" s="54" t="str">
        <f t="shared" si="11"/>
        <v/>
      </c>
      <c r="CS11" s="54" t="str">
        <f t="shared" si="11"/>
        <v/>
      </c>
      <c r="CT11" s="54" t="str">
        <f t="shared" si="11"/>
        <v/>
      </c>
      <c r="CU11" s="54" t="str">
        <f t="shared" si="11"/>
        <v/>
      </c>
      <c r="CV11" s="54" t="str">
        <f t="shared" si="11"/>
        <v/>
      </c>
      <c r="CW11" s="54" t="str">
        <f t="shared" si="11"/>
        <v/>
      </c>
      <c r="CX11" s="54" t="str">
        <f t="shared" si="11"/>
        <v/>
      </c>
      <c r="CY11" s="54" t="str">
        <f t="shared" si="12"/>
        <v/>
      </c>
      <c r="CZ11" s="54" t="str">
        <f t="shared" si="12"/>
        <v/>
      </c>
      <c r="DA11" s="54" t="str">
        <f t="shared" si="12"/>
        <v/>
      </c>
      <c r="DB11" s="54" t="str">
        <f t="shared" si="12"/>
        <v/>
      </c>
      <c r="DC11" s="54" t="str">
        <f t="shared" si="12"/>
        <v/>
      </c>
      <c r="DD11" s="54" t="str">
        <f t="shared" si="12"/>
        <v/>
      </c>
      <c r="DE11" s="54" t="str">
        <f t="shared" si="12"/>
        <v/>
      </c>
      <c r="DF11" s="54" t="str">
        <f t="shared" si="12"/>
        <v/>
      </c>
      <c r="DG11" s="54" t="str">
        <f t="shared" si="12"/>
        <v/>
      </c>
      <c r="DH11" s="73" t="str">
        <f t="shared" si="12"/>
        <v/>
      </c>
      <c r="DI11" s="54" t="s">
        <v>410</v>
      </c>
      <c r="DJ11" s="54" t="s">
        <v>411</v>
      </c>
    </row>
    <row r="12" spans="1:115">
      <c r="A12" s="74">
        <v>100015</v>
      </c>
      <c r="B12" s="68" t="s">
        <v>132</v>
      </c>
      <c r="C12" s="68" t="s">
        <v>133</v>
      </c>
      <c r="D12" s="68" t="s">
        <v>134</v>
      </c>
      <c r="E12" s="68" t="s">
        <v>144</v>
      </c>
      <c r="F12" s="68"/>
      <c r="G12" s="68"/>
      <c r="H12" s="68"/>
      <c r="I12" s="68">
        <v>90</v>
      </c>
      <c r="J12" s="68">
        <v>0</v>
      </c>
      <c r="K12" s="68">
        <v>50</v>
      </c>
      <c r="L12" s="68">
        <v>3</v>
      </c>
      <c r="M12" s="68">
        <v>17</v>
      </c>
      <c r="N12" s="68">
        <v>20</v>
      </c>
      <c r="O12" s="68">
        <v>0</v>
      </c>
      <c r="P12" s="68">
        <v>70</v>
      </c>
      <c r="Q12" s="69">
        <f t="shared" si="3"/>
        <v>100015</v>
      </c>
      <c r="R12" s="69">
        <f>COUNTIF($T$4:T12,T12)</f>
        <v>9</v>
      </c>
      <c r="S12" s="69" t="str">
        <f>IF(R12=1,COUNTIF($R$4:R12,1),"")</f>
        <v/>
      </c>
      <c r="T12" s="70" t="str">
        <f>施設状況!$D12&amp;施設状況!$B12</f>
        <v>中央区01保育所</v>
      </c>
      <c r="U12" s="70" t="str">
        <f>施設状況!$E12</f>
        <v>さより保育園</v>
      </c>
      <c r="V12" s="71">
        <v>8</v>
      </c>
      <c r="W12" s="72" t="str">
        <f t="shared" si="4"/>
        <v>宮の森保育園</v>
      </c>
      <c r="X12" s="70" t="str">
        <f t="shared" si="4"/>
        <v>札幌はこぶね保育園</v>
      </c>
      <c r="Y12" s="70" t="str">
        <f t="shared" si="4"/>
        <v>明園保育園</v>
      </c>
      <c r="Z12" s="70" t="str">
        <f t="shared" si="4"/>
        <v>北郷こぶし保育園</v>
      </c>
      <c r="AA12" s="70" t="str">
        <f t="shared" si="4"/>
        <v>厚別こま草保育園</v>
      </c>
      <c r="AB12" s="70" t="str">
        <f t="shared" si="4"/>
        <v>吉田学園やしの木保育園</v>
      </c>
      <c r="AC12" s="70" t="str">
        <f t="shared" si="4"/>
        <v>ラブクローバーの保育園札幌北野</v>
      </c>
      <c r="AD12" s="70" t="str">
        <f t="shared" si="4"/>
        <v>ルンビニー保育園</v>
      </c>
      <c r="AE12" s="70" t="str">
        <f t="shared" si="4"/>
        <v>発寒おおぞら保育園</v>
      </c>
      <c r="AF12" s="70" t="str">
        <f t="shared" si="4"/>
        <v>富丘バオバブ保育園</v>
      </c>
      <c r="AG12" s="70" t="str">
        <f t="shared" si="5"/>
        <v/>
      </c>
      <c r="AH12" s="70" t="str">
        <f t="shared" si="5"/>
        <v/>
      </c>
      <c r="AI12" s="70" t="str">
        <f t="shared" si="5"/>
        <v/>
      </c>
      <c r="AJ12" s="70" t="str">
        <f t="shared" si="5"/>
        <v/>
      </c>
      <c r="AK12" s="70" t="str">
        <f t="shared" si="5"/>
        <v/>
      </c>
      <c r="AL12" s="70" t="str">
        <f t="shared" si="5"/>
        <v>幌南学園幼稚園</v>
      </c>
      <c r="AM12" s="70" t="str">
        <f t="shared" si="5"/>
        <v/>
      </c>
      <c r="AN12" s="70" t="str">
        <f t="shared" si="5"/>
        <v>もなみ幼稚園</v>
      </c>
      <c r="AO12" s="70" t="str">
        <f t="shared" si="5"/>
        <v/>
      </c>
      <c r="AP12" s="70" t="str">
        <f t="shared" si="5"/>
        <v/>
      </c>
      <c r="AQ12" s="70" t="str">
        <f t="shared" si="6"/>
        <v>認定こども園さゆり幼稚園</v>
      </c>
      <c r="AR12" s="70" t="str">
        <f t="shared" si="6"/>
        <v>認定こども園こうほく</v>
      </c>
      <c r="AS12" s="70" t="str">
        <f t="shared" si="6"/>
        <v>幼保連携型認定こども園ふしこ幼稚園</v>
      </c>
      <c r="AT12" s="70" t="str">
        <f t="shared" si="6"/>
        <v>東橋いちい認定こども園</v>
      </c>
      <c r="AU12" s="70" t="str">
        <f t="shared" si="6"/>
        <v>認定こども園第２あつべつ幼稚園</v>
      </c>
      <c r="AV12" s="70" t="str">
        <f t="shared" si="6"/>
        <v>認定こども園ひらぎし幼稚園</v>
      </c>
      <c r="AW12" s="70" t="str">
        <f t="shared" si="6"/>
        <v>認定こども園札幌きたの幼稚園</v>
      </c>
      <c r="AX12" s="70" t="str">
        <f t="shared" si="6"/>
        <v>認定こども園札幌石山保育園</v>
      </c>
      <c r="AY12" s="70" t="str">
        <f t="shared" si="6"/>
        <v>琴似あやめ保育園</v>
      </c>
      <c r="AZ12" s="70" t="str">
        <f t="shared" si="6"/>
        <v>認定こども園まえだ幼稚園</v>
      </c>
      <c r="BA12" s="70" t="str">
        <f t="shared" si="7"/>
        <v>おーるまいてぃ円山保育室</v>
      </c>
      <c r="BB12" s="70" t="str">
        <f t="shared" si="7"/>
        <v>麻生アンジェロ保育園</v>
      </c>
      <c r="BC12" s="70" t="str">
        <f t="shared" si="7"/>
        <v>あうら元町乳児保育園</v>
      </c>
      <c r="BD12" s="70" t="str">
        <f t="shared" si="7"/>
        <v>白石よつば保育園</v>
      </c>
      <c r="BE12" s="70" t="str">
        <f t="shared" si="7"/>
        <v/>
      </c>
      <c r="BF12" s="70" t="str">
        <f t="shared" si="7"/>
        <v>札幌じけい保育園</v>
      </c>
      <c r="BG12" s="70" t="str">
        <f t="shared" si="7"/>
        <v/>
      </c>
      <c r="BH12" s="70" t="str">
        <f t="shared" si="7"/>
        <v>ちゅうわ南保育園</v>
      </c>
      <c r="BI12" s="70" t="str">
        <f t="shared" si="7"/>
        <v>西野にじのいろ保育園</v>
      </c>
      <c r="BJ12" s="70" t="str">
        <f t="shared" si="7"/>
        <v>さら～れ保育園前田園</v>
      </c>
      <c r="BK12" s="70" t="str">
        <f t="shared" si="8"/>
        <v/>
      </c>
      <c r="BL12" s="70" t="str">
        <f t="shared" si="8"/>
        <v/>
      </c>
      <c r="BM12" s="70" t="str">
        <f t="shared" si="8"/>
        <v/>
      </c>
      <c r="BN12" s="70" t="str">
        <f t="shared" si="8"/>
        <v/>
      </c>
      <c r="BO12" s="70" t="str">
        <f t="shared" si="8"/>
        <v/>
      </c>
      <c r="BP12" s="70" t="str">
        <f t="shared" si="8"/>
        <v/>
      </c>
      <c r="BQ12" s="70" t="str">
        <f t="shared" si="8"/>
        <v/>
      </c>
      <c r="BR12" s="70" t="str">
        <f t="shared" si="8"/>
        <v/>
      </c>
      <c r="BS12" s="70" t="str">
        <f t="shared" si="8"/>
        <v/>
      </c>
      <c r="BT12" s="70" t="str">
        <f t="shared" si="8"/>
        <v/>
      </c>
      <c r="BU12" s="70" t="str">
        <f t="shared" si="9"/>
        <v/>
      </c>
      <c r="BV12" s="70" t="str">
        <f t="shared" si="9"/>
        <v/>
      </c>
      <c r="BW12" s="70" t="str">
        <f t="shared" si="9"/>
        <v/>
      </c>
      <c r="BX12" s="70" t="str">
        <f t="shared" si="9"/>
        <v/>
      </c>
      <c r="BY12" s="70" t="str">
        <f t="shared" si="9"/>
        <v/>
      </c>
      <c r="BZ12" s="70" t="str">
        <f t="shared" si="9"/>
        <v/>
      </c>
      <c r="CA12" s="70" t="str">
        <f t="shared" si="9"/>
        <v/>
      </c>
      <c r="CB12" s="70" t="str">
        <f t="shared" si="9"/>
        <v/>
      </c>
      <c r="CC12" s="70" t="str">
        <f t="shared" si="9"/>
        <v/>
      </c>
      <c r="CD12" s="70" t="str">
        <f t="shared" si="9"/>
        <v/>
      </c>
      <c r="CE12" s="70" t="str">
        <f t="shared" si="10"/>
        <v/>
      </c>
      <c r="CF12" s="70" t="str">
        <f t="shared" si="10"/>
        <v/>
      </c>
      <c r="CG12" s="70" t="str">
        <f t="shared" si="10"/>
        <v/>
      </c>
      <c r="CH12" s="70" t="str">
        <f t="shared" si="10"/>
        <v/>
      </c>
      <c r="CI12" s="70" t="str">
        <f t="shared" si="10"/>
        <v/>
      </c>
      <c r="CJ12" s="70" t="str">
        <f t="shared" si="10"/>
        <v/>
      </c>
      <c r="CK12" s="70" t="str">
        <f t="shared" si="10"/>
        <v/>
      </c>
      <c r="CL12" s="70" t="str">
        <f t="shared" si="10"/>
        <v/>
      </c>
      <c r="CM12" s="70" t="str">
        <f t="shared" si="10"/>
        <v/>
      </c>
      <c r="CN12" s="70" t="str">
        <f t="shared" si="10"/>
        <v/>
      </c>
      <c r="CO12" s="70" t="str">
        <f t="shared" si="11"/>
        <v/>
      </c>
      <c r="CP12" s="70" t="str">
        <f t="shared" si="11"/>
        <v/>
      </c>
      <c r="CQ12" s="54" t="str">
        <f t="shared" si="11"/>
        <v/>
      </c>
      <c r="CR12" s="54" t="str">
        <f t="shared" si="11"/>
        <v/>
      </c>
      <c r="CS12" s="54" t="str">
        <f t="shared" si="11"/>
        <v/>
      </c>
      <c r="CT12" s="54" t="str">
        <f t="shared" si="11"/>
        <v/>
      </c>
      <c r="CU12" s="54" t="str">
        <f t="shared" si="11"/>
        <v/>
      </c>
      <c r="CV12" s="54" t="str">
        <f t="shared" si="11"/>
        <v/>
      </c>
      <c r="CW12" s="54" t="str">
        <f t="shared" si="11"/>
        <v/>
      </c>
      <c r="CX12" s="54" t="str">
        <f t="shared" si="11"/>
        <v/>
      </c>
      <c r="CY12" s="54" t="str">
        <f t="shared" si="12"/>
        <v/>
      </c>
      <c r="CZ12" s="54" t="str">
        <f t="shared" si="12"/>
        <v/>
      </c>
      <c r="DA12" s="54" t="str">
        <f t="shared" si="12"/>
        <v/>
      </c>
      <c r="DB12" s="54" t="str">
        <f t="shared" si="12"/>
        <v/>
      </c>
      <c r="DC12" s="54" t="str">
        <f t="shared" si="12"/>
        <v/>
      </c>
      <c r="DD12" s="54" t="str">
        <f t="shared" si="12"/>
        <v/>
      </c>
      <c r="DE12" s="54" t="str">
        <f t="shared" si="12"/>
        <v/>
      </c>
      <c r="DF12" s="54" t="str">
        <f t="shared" si="12"/>
        <v/>
      </c>
      <c r="DG12" s="54" t="str">
        <f t="shared" si="12"/>
        <v/>
      </c>
      <c r="DH12" s="73" t="str">
        <f t="shared" si="12"/>
        <v/>
      </c>
      <c r="DI12" s="54" t="s">
        <v>412</v>
      </c>
      <c r="DJ12" s="54" t="s">
        <v>413</v>
      </c>
    </row>
    <row r="13" spans="1:115">
      <c r="A13" s="74">
        <v>100018</v>
      </c>
      <c r="B13" s="68" t="s">
        <v>132</v>
      </c>
      <c r="C13" s="68" t="s">
        <v>133</v>
      </c>
      <c r="D13" s="68" t="s">
        <v>134</v>
      </c>
      <c r="E13" s="68" t="s">
        <v>145</v>
      </c>
      <c r="F13" s="68"/>
      <c r="G13" s="68"/>
      <c r="H13" s="68"/>
      <c r="I13" s="68">
        <v>70</v>
      </c>
      <c r="J13" s="68">
        <v>0</v>
      </c>
      <c r="K13" s="68">
        <v>33</v>
      </c>
      <c r="L13" s="68">
        <v>8</v>
      </c>
      <c r="M13" s="68">
        <v>19</v>
      </c>
      <c r="N13" s="68">
        <v>27</v>
      </c>
      <c r="O13" s="68">
        <v>0</v>
      </c>
      <c r="P13" s="68">
        <v>60</v>
      </c>
      <c r="Q13" s="69">
        <f t="shared" si="3"/>
        <v>100018</v>
      </c>
      <c r="R13" s="69">
        <f>COUNTIF($T$4:T13,T13)</f>
        <v>10</v>
      </c>
      <c r="S13" s="69" t="str">
        <f>IF(R13=1,COUNTIF($R$4:R13,1),"")</f>
        <v/>
      </c>
      <c r="T13" s="70" t="str">
        <f>施設状況!$D13&amp;施設状況!$B13</f>
        <v>中央区01保育所</v>
      </c>
      <c r="U13" s="70" t="str">
        <f>施設状況!$E13</f>
        <v>つくしの子共同保育所</v>
      </c>
      <c r="V13" s="71">
        <v>9</v>
      </c>
      <c r="W13" s="72" t="str">
        <f t="shared" si="4"/>
        <v>さより保育園</v>
      </c>
      <c r="X13" s="70" t="str">
        <f t="shared" si="4"/>
        <v>はぐくみ保育園</v>
      </c>
      <c r="Y13" s="70" t="str">
        <f t="shared" si="4"/>
        <v>はらっぱ保育園</v>
      </c>
      <c r="Z13" s="70" t="str">
        <f t="shared" si="4"/>
        <v>アスク白石保育園</v>
      </c>
      <c r="AA13" s="70" t="str">
        <f t="shared" si="4"/>
        <v>新さっぽろとまと保育園</v>
      </c>
      <c r="AB13" s="70" t="str">
        <f t="shared" si="4"/>
        <v>ピッコロ子ども倶楽部月寒園</v>
      </c>
      <c r="AC13" s="70" t="str">
        <f t="shared" si="4"/>
        <v>ちゅうわ清田保育園</v>
      </c>
      <c r="AD13" s="70" t="str">
        <f t="shared" si="4"/>
        <v>こどもみらい保育園常盤園</v>
      </c>
      <c r="AE13" s="70" t="str">
        <f t="shared" si="4"/>
        <v>アートチャイルドケア琴似</v>
      </c>
      <c r="AF13" s="70" t="str">
        <f t="shared" si="4"/>
        <v>スター保育園前田園</v>
      </c>
      <c r="AG13" s="70" t="str">
        <f t="shared" si="5"/>
        <v/>
      </c>
      <c r="AH13" s="70" t="str">
        <f t="shared" si="5"/>
        <v/>
      </c>
      <c r="AI13" s="70" t="str">
        <f t="shared" si="5"/>
        <v/>
      </c>
      <c r="AJ13" s="70" t="str">
        <f t="shared" si="5"/>
        <v/>
      </c>
      <c r="AK13" s="70" t="str">
        <f t="shared" si="5"/>
        <v/>
      </c>
      <c r="AL13" s="70" t="str">
        <f t="shared" si="5"/>
        <v/>
      </c>
      <c r="AM13" s="70" t="str">
        <f t="shared" si="5"/>
        <v/>
      </c>
      <c r="AN13" s="70" t="str">
        <f t="shared" si="5"/>
        <v>第２もなみ幼稚園</v>
      </c>
      <c r="AO13" s="70" t="str">
        <f t="shared" si="5"/>
        <v/>
      </c>
      <c r="AP13" s="70" t="str">
        <f t="shared" si="5"/>
        <v/>
      </c>
      <c r="AQ13" s="70" t="str">
        <f t="shared" si="6"/>
        <v>認定こども園つぼみ幼稚園</v>
      </c>
      <c r="AR13" s="70" t="str">
        <f t="shared" si="6"/>
        <v>認定こども園ひまわり</v>
      </c>
      <c r="AS13" s="70" t="str">
        <f t="shared" si="6"/>
        <v>幼保連携型認定こども園もえれのもり</v>
      </c>
      <c r="AT13" s="70" t="str">
        <f t="shared" si="6"/>
        <v>認定こども園幌東</v>
      </c>
      <c r="AU13" s="70" t="str">
        <f t="shared" si="6"/>
        <v>認定こども園虹の森カトリック幼稚園</v>
      </c>
      <c r="AV13" s="70" t="str">
        <f t="shared" si="6"/>
        <v>認定こども園月寒そらいろ保育園</v>
      </c>
      <c r="AW13" s="70" t="str">
        <f t="shared" si="6"/>
        <v>認定こども園清田保育園</v>
      </c>
      <c r="AX13" s="70" t="str">
        <f t="shared" si="6"/>
        <v>もいわ中央こども園</v>
      </c>
      <c r="AY13" s="70" t="str">
        <f t="shared" si="6"/>
        <v>八軒太陽の子保育園</v>
      </c>
      <c r="AZ13" s="70" t="str">
        <f t="shared" si="6"/>
        <v>認定こども園おおぞら幼稚園</v>
      </c>
      <c r="BA13" s="70" t="str">
        <f t="shared" si="7"/>
        <v>札幌モンテッソーリこどもの家</v>
      </c>
      <c r="BB13" s="70" t="str">
        <f t="shared" si="7"/>
        <v>プチトマト保育室</v>
      </c>
      <c r="BC13" s="70" t="str">
        <f t="shared" si="7"/>
        <v>苗穂みらいのたね</v>
      </c>
      <c r="BD13" s="70" t="str">
        <f t="shared" si="7"/>
        <v>にこまるえん南郷</v>
      </c>
      <c r="BE13" s="70" t="str">
        <f t="shared" si="7"/>
        <v/>
      </c>
      <c r="BF13" s="70" t="str">
        <f t="shared" si="7"/>
        <v>美園よつば保育園</v>
      </c>
      <c r="BG13" s="70" t="str">
        <f t="shared" si="7"/>
        <v/>
      </c>
      <c r="BH13" s="70" t="str">
        <f t="shared" si="7"/>
        <v>Ｓ．Ｔ．ナーサリーＳＣＨＯＯＬ藤野</v>
      </c>
      <c r="BI13" s="70" t="str">
        <f t="shared" si="7"/>
        <v>発寒みらいのたね</v>
      </c>
      <c r="BJ13" s="70" t="str">
        <f t="shared" si="7"/>
        <v>Ｓ．Ｔ．ナーサリーＳＣＨＯＯＬ手稲前田</v>
      </c>
      <c r="BK13" s="70" t="str">
        <f t="shared" si="8"/>
        <v/>
      </c>
      <c r="BL13" s="70" t="str">
        <f t="shared" si="8"/>
        <v/>
      </c>
      <c r="BM13" s="70" t="str">
        <f t="shared" si="8"/>
        <v/>
      </c>
      <c r="BN13" s="70" t="str">
        <f t="shared" si="8"/>
        <v/>
      </c>
      <c r="BO13" s="70" t="str">
        <f t="shared" si="8"/>
        <v/>
      </c>
      <c r="BP13" s="70" t="str">
        <f t="shared" si="8"/>
        <v/>
      </c>
      <c r="BQ13" s="70" t="str">
        <f t="shared" si="8"/>
        <v/>
      </c>
      <c r="BR13" s="70" t="str">
        <f t="shared" si="8"/>
        <v/>
      </c>
      <c r="BS13" s="70" t="str">
        <f t="shared" si="8"/>
        <v/>
      </c>
      <c r="BT13" s="70" t="str">
        <f t="shared" si="8"/>
        <v/>
      </c>
      <c r="BU13" s="70" t="str">
        <f t="shared" si="9"/>
        <v/>
      </c>
      <c r="BV13" s="70" t="str">
        <f t="shared" si="9"/>
        <v/>
      </c>
      <c r="BW13" s="70" t="str">
        <f t="shared" si="9"/>
        <v/>
      </c>
      <c r="BX13" s="70" t="str">
        <f t="shared" si="9"/>
        <v/>
      </c>
      <c r="BY13" s="70" t="str">
        <f t="shared" si="9"/>
        <v/>
      </c>
      <c r="BZ13" s="70" t="str">
        <f t="shared" si="9"/>
        <v/>
      </c>
      <c r="CA13" s="70" t="str">
        <f t="shared" si="9"/>
        <v/>
      </c>
      <c r="CB13" s="70" t="str">
        <f t="shared" si="9"/>
        <v/>
      </c>
      <c r="CC13" s="70" t="str">
        <f t="shared" si="9"/>
        <v/>
      </c>
      <c r="CD13" s="70" t="str">
        <f t="shared" si="9"/>
        <v/>
      </c>
      <c r="CE13" s="70" t="str">
        <f t="shared" si="10"/>
        <v/>
      </c>
      <c r="CF13" s="70" t="str">
        <f t="shared" si="10"/>
        <v/>
      </c>
      <c r="CG13" s="70" t="str">
        <f t="shared" si="10"/>
        <v/>
      </c>
      <c r="CH13" s="70" t="str">
        <f t="shared" si="10"/>
        <v/>
      </c>
      <c r="CI13" s="70" t="str">
        <f t="shared" si="10"/>
        <v/>
      </c>
      <c r="CJ13" s="70" t="str">
        <f t="shared" si="10"/>
        <v/>
      </c>
      <c r="CK13" s="70" t="str">
        <f t="shared" si="10"/>
        <v/>
      </c>
      <c r="CL13" s="70" t="str">
        <f t="shared" si="10"/>
        <v/>
      </c>
      <c r="CM13" s="70" t="str">
        <f t="shared" si="10"/>
        <v/>
      </c>
      <c r="CN13" s="70" t="str">
        <f t="shared" si="10"/>
        <v/>
      </c>
      <c r="CO13" s="70" t="str">
        <f t="shared" si="11"/>
        <v/>
      </c>
      <c r="CP13" s="70" t="str">
        <f t="shared" si="11"/>
        <v/>
      </c>
      <c r="CQ13" s="54" t="str">
        <f t="shared" si="11"/>
        <v/>
      </c>
      <c r="CR13" s="54" t="str">
        <f t="shared" si="11"/>
        <v/>
      </c>
      <c r="CS13" s="54" t="str">
        <f t="shared" si="11"/>
        <v/>
      </c>
      <c r="CT13" s="54" t="str">
        <f t="shared" si="11"/>
        <v/>
      </c>
      <c r="CU13" s="54" t="str">
        <f t="shared" si="11"/>
        <v/>
      </c>
      <c r="CV13" s="54" t="str">
        <f t="shared" si="11"/>
        <v/>
      </c>
      <c r="CW13" s="54" t="str">
        <f t="shared" si="11"/>
        <v/>
      </c>
      <c r="CX13" s="54" t="str">
        <f t="shared" si="11"/>
        <v/>
      </c>
      <c r="CY13" s="54" t="str">
        <f t="shared" si="12"/>
        <v/>
      </c>
      <c r="CZ13" s="54" t="str">
        <f t="shared" si="12"/>
        <v/>
      </c>
      <c r="DA13" s="54" t="str">
        <f t="shared" si="12"/>
        <v/>
      </c>
      <c r="DB13" s="54" t="str">
        <f t="shared" si="12"/>
        <v/>
      </c>
      <c r="DC13" s="54" t="str">
        <f t="shared" si="12"/>
        <v/>
      </c>
      <c r="DD13" s="54" t="str">
        <f t="shared" si="12"/>
        <v/>
      </c>
      <c r="DE13" s="54" t="str">
        <f t="shared" si="12"/>
        <v/>
      </c>
      <c r="DF13" s="54" t="str">
        <f t="shared" si="12"/>
        <v/>
      </c>
      <c r="DG13" s="54" t="str">
        <f t="shared" si="12"/>
        <v/>
      </c>
      <c r="DH13" s="73" t="str">
        <f t="shared" si="12"/>
        <v/>
      </c>
      <c r="DI13" s="54" t="s">
        <v>414</v>
      </c>
      <c r="DJ13" s="54" t="s">
        <v>415</v>
      </c>
    </row>
    <row r="14" spans="1:115">
      <c r="A14" s="74">
        <v>100020</v>
      </c>
      <c r="B14" s="68" t="s">
        <v>132</v>
      </c>
      <c r="C14" s="68" t="s">
        <v>133</v>
      </c>
      <c r="D14" s="68" t="s">
        <v>134</v>
      </c>
      <c r="E14" s="68" t="s">
        <v>146</v>
      </c>
      <c r="F14" s="68"/>
      <c r="G14" s="68"/>
      <c r="H14" s="68"/>
      <c r="I14" s="68">
        <v>60</v>
      </c>
      <c r="J14" s="68">
        <v>0</v>
      </c>
      <c r="K14" s="68">
        <v>30</v>
      </c>
      <c r="L14" s="68">
        <v>10</v>
      </c>
      <c r="M14" s="68">
        <v>20</v>
      </c>
      <c r="N14" s="68">
        <v>30</v>
      </c>
      <c r="O14" s="68">
        <v>0</v>
      </c>
      <c r="P14" s="68">
        <v>60</v>
      </c>
      <c r="Q14" s="69">
        <f t="shared" si="3"/>
        <v>100020</v>
      </c>
      <c r="R14" s="69">
        <f>COUNTIF($T$4:T14,T14)</f>
        <v>11</v>
      </c>
      <c r="S14" s="69" t="str">
        <f>IF(R14=1,COUNTIF($R$4:R14,1),"")</f>
        <v/>
      </c>
      <c r="T14" s="70" t="str">
        <f>施設状況!$D14&amp;施設状況!$B14</f>
        <v>中央区01保育所</v>
      </c>
      <c r="U14" s="70" t="str">
        <f>施設状況!$E14</f>
        <v>吉田学園くりの木保育園</v>
      </c>
      <c r="V14" s="71">
        <v>10</v>
      </c>
      <c r="W14" s="72" t="str">
        <f t="shared" si="4"/>
        <v>つくしの子共同保育所</v>
      </c>
      <c r="X14" s="70" t="str">
        <f t="shared" si="4"/>
        <v>子どもの園保育園</v>
      </c>
      <c r="Y14" s="70" t="str">
        <f t="shared" si="4"/>
        <v>心の里親保育園</v>
      </c>
      <c r="Z14" s="70" t="str">
        <f t="shared" si="4"/>
        <v>ポピンズナーサリースクール札幌白石</v>
      </c>
      <c r="AA14" s="70" t="str">
        <f t="shared" si="4"/>
        <v>きっずぱーく厚別保育園</v>
      </c>
      <c r="AB14" s="70" t="str">
        <f t="shared" si="4"/>
        <v>ピッコロ子ども倶楽部福住園</v>
      </c>
      <c r="AC14" s="70" t="str">
        <f t="shared" si="4"/>
        <v>緑ヶ丘保育園</v>
      </c>
      <c r="AD14" s="70" t="str">
        <f t="shared" si="4"/>
        <v>ちびっこの杜保育園</v>
      </c>
      <c r="AE14" s="70" t="str">
        <f t="shared" si="4"/>
        <v>アートチャイルドケア札幌八軒</v>
      </c>
      <c r="AF14" s="70" t="str">
        <f t="shared" si="4"/>
        <v>手稲みつばち保育園</v>
      </c>
      <c r="AG14" s="70" t="str">
        <f t="shared" si="5"/>
        <v/>
      </c>
      <c r="AH14" s="70" t="str">
        <f t="shared" si="5"/>
        <v/>
      </c>
      <c r="AI14" s="70" t="str">
        <f t="shared" si="5"/>
        <v/>
      </c>
      <c r="AJ14" s="70" t="str">
        <f t="shared" si="5"/>
        <v/>
      </c>
      <c r="AK14" s="70" t="str">
        <f t="shared" si="5"/>
        <v/>
      </c>
      <c r="AL14" s="70" t="str">
        <f t="shared" si="5"/>
        <v/>
      </c>
      <c r="AM14" s="70" t="str">
        <f t="shared" si="5"/>
        <v/>
      </c>
      <c r="AN14" s="70" t="str">
        <f t="shared" si="5"/>
        <v/>
      </c>
      <c r="AO14" s="70" t="str">
        <f t="shared" si="5"/>
        <v/>
      </c>
      <c r="AP14" s="70" t="str">
        <f t="shared" si="5"/>
        <v/>
      </c>
      <c r="AQ14" s="70" t="str">
        <f t="shared" si="6"/>
        <v>幼稚園型認定こども園大通幼稚園</v>
      </c>
      <c r="AR14" s="70" t="str">
        <f t="shared" si="6"/>
        <v>認定こども園はなぞの</v>
      </c>
      <c r="AS14" s="70" t="str">
        <f t="shared" si="6"/>
        <v>認定こども園栄光幼稚園</v>
      </c>
      <c r="AT14" s="70" t="str">
        <f t="shared" si="6"/>
        <v>菊水いちい認定こども園</v>
      </c>
      <c r="AU14" s="70" t="str">
        <f t="shared" si="6"/>
        <v>認定こども園もみじ台幼稚園</v>
      </c>
      <c r="AV14" s="70" t="str">
        <f t="shared" si="6"/>
        <v>こりっつ認定こども園</v>
      </c>
      <c r="AW14" s="70" t="str">
        <f t="shared" si="6"/>
        <v>認定こども園札幌杉の子保育園</v>
      </c>
      <c r="AX14" s="70" t="str">
        <f t="shared" si="6"/>
        <v/>
      </c>
      <c r="AY14" s="70" t="str">
        <f t="shared" si="6"/>
        <v>手稲東保育園</v>
      </c>
      <c r="AZ14" s="70" t="str">
        <f t="shared" si="6"/>
        <v>しんはっさむライラックこども園</v>
      </c>
      <c r="BA14" s="70" t="str">
        <f t="shared" si="7"/>
        <v>保育室ぱすてる</v>
      </c>
      <c r="BB14" s="70" t="str">
        <f t="shared" si="7"/>
        <v>オリオン</v>
      </c>
      <c r="BC14" s="70" t="str">
        <f t="shared" si="7"/>
        <v>こくあの彩保育園</v>
      </c>
      <c r="BD14" s="70" t="str">
        <f t="shared" si="7"/>
        <v>もりのなかま保育園菊水元町園</v>
      </c>
      <c r="BE14" s="70" t="str">
        <f t="shared" si="7"/>
        <v/>
      </c>
      <c r="BF14" s="70" t="str">
        <f t="shared" si="7"/>
        <v>平岸オレンジ保育園</v>
      </c>
      <c r="BG14" s="70" t="str">
        <f t="shared" si="7"/>
        <v/>
      </c>
      <c r="BH14" s="70" t="str">
        <f t="shared" si="7"/>
        <v/>
      </c>
      <c r="BI14" s="70" t="str">
        <f t="shared" si="7"/>
        <v>こぐまハウス</v>
      </c>
      <c r="BJ14" s="70" t="str">
        <f t="shared" si="7"/>
        <v/>
      </c>
      <c r="BK14" s="70" t="str">
        <f t="shared" si="8"/>
        <v/>
      </c>
      <c r="BL14" s="70" t="str">
        <f t="shared" si="8"/>
        <v/>
      </c>
      <c r="BM14" s="70" t="str">
        <f t="shared" si="8"/>
        <v/>
      </c>
      <c r="BN14" s="70" t="str">
        <f t="shared" si="8"/>
        <v/>
      </c>
      <c r="BO14" s="70" t="str">
        <f t="shared" si="8"/>
        <v/>
      </c>
      <c r="BP14" s="70" t="str">
        <f t="shared" si="8"/>
        <v/>
      </c>
      <c r="BQ14" s="70" t="str">
        <f t="shared" si="8"/>
        <v/>
      </c>
      <c r="BR14" s="70" t="str">
        <f t="shared" si="8"/>
        <v/>
      </c>
      <c r="BS14" s="70" t="str">
        <f t="shared" si="8"/>
        <v/>
      </c>
      <c r="BT14" s="70" t="str">
        <f t="shared" si="8"/>
        <v/>
      </c>
      <c r="BU14" s="70" t="str">
        <f t="shared" si="9"/>
        <v/>
      </c>
      <c r="BV14" s="70" t="str">
        <f t="shared" si="9"/>
        <v/>
      </c>
      <c r="BW14" s="70" t="str">
        <f t="shared" si="9"/>
        <v/>
      </c>
      <c r="BX14" s="70" t="str">
        <f t="shared" si="9"/>
        <v/>
      </c>
      <c r="BY14" s="70" t="str">
        <f t="shared" si="9"/>
        <v/>
      </c>
      <c r="BZ14" s="70" t="str">
        <f t="shared" si="9"/>
        <v/>
      </c>
      <c r="CA14" s="70" t="str">
        <f t="shared" si="9"/>
        <v/>
      </c>
      <c r="CB14" s="70" t="str">
        <f t="shared" si="9"/>
        <v/>
      </c>
      <c r="CC14" s="70" t="str">
        <f t="shared" si="9"/>
        <v/>
      </c>
      <c r="CD14" s="70" t="str">
        <f t="shared" si="9"/>
        <v/>
      </c>
      <c r="CE14" s="70" t="str">
        <f t="shared" si="10"/>
        <v/>
      </c>
      <c r="CF14" s="70" t="str">
        <f t="shared" si="10"/>
        <v/>
      </c>
      <c r="CG14" s="70" t="str">
        <f t="shared" si="10"/>
        <v/>
      </c>
      <c r="CH14" s="70" t="str">
        <f t="shared" si="10"/>
        <v/>
      </c>
      <c r="CI14" s="70" t="str">
        <f t="shared" si="10"/>
        <v/>
      </c>
      <c r="CJ14" s="70" t="str">
        <f t="shared" si="10"/>
        <v/>
      </c>
      <c r="CK14" s="70" t="str">
        <f t="shared" si="10"/>
        <v/>
      </c>
      <c r="CL14" s="70" t="str">
        <f t="shared" si="10"/>
        <v/>
      </c>
      <c r="CM14" s="70" t="str">
        <f t="shared" si="10"/>
        <v/>
      </c>
      <c r="CN14" s="70" t="str">
        <f t="shared" si="10"/>
        <v/>
      </c>
      <c r="CO14" s="70" t="str">
        <f t="shared" si="11"/>
        <v/>
      </c>
      <c r="CP14" s="70" t="str">
        <f t="shared" si="11"/>
        <v/>
      </c>
      <c r="CQ14" s="54" t="str">
        <f t="shared" si="11"/>
        <v/>
      </c>
      <c r="CR14" s="54" t="str">
        <f t="shared" si="11"/>
        <v/>
      </c>
      <c r="CS14" s="54" t="str">
        <f t="shared" si="11"/>
        <v/>
      </c>
      <c r="CT14" s="54" t="str">
        <f t="shared" si="11"/>
        <v/>
      </c>
      <c r="CU14" s="54" t="str">
        <f t="shared" si="11"/>
        <v/>
      </c>
      <c r="CV14" s="54" t="str">
        <f t="shared" si="11"/>
        <v/>
      </c>
      <c r="CW14" s="54" t="str">
        <f t="shared" si="11"/>
        <v/>
      </c>
      <c r="CX14" s="54" t="str">
        <f t="shared" si="11"/>
        <v/>
      </c>
      <c r="CY14" s="54" t="str">
        <f t="shared" si="12"/>
        <v/>
      </c>
      <c r="CZ14" s="54" t="str">
        <f t="shared" si="12"/>
        <v/>
      </c>
      <c r="DA14" s="54" t="str">
        <f t="shared" si="12"/>
        <v/>
      </c>
      <c r="DB14" s="54" t="str">
        <f t="shared" si="12"/>
        <v/>
      </c>
      <c r="DC14" s="54" t="str">
        <f t="shared" si="12"/>
        <v/>
      </c>
      <c r="DD14" s="54" t="str">
        <f t="shared" si="12"/>
        <v/>
      </c>
      <c r="DE14" s="54" t="str">
        <f t="shared" si="12"/>
        <v/>
      </c>
      <c r="DF14" s="54" t="str">
        <f t="shared" si="12"/>
        <v/>
      </c>
      <c r="DG14" s="54" t="str">
        <f t="shared" si="12"/>
        <v/>
      </c>
      <c r="DH14" s="73" t="str">
        <f t="shared" si="12"/>
        <v/>
      </c>
      <c r="DI14" s="54" t="s">
        <v>416</v>
      </c>
      <c r="DJ14" s="54" t="s">
        <v>417</v>
      </c>
    </row>
    <row r="15" spans="1:115">
      <c r="A15" s="74">
        <v>100021</v>
      </c>
      <c r="B15" s="68" t="s">
        <v>132</v>
      </c>
      <c r="C15" s="68" t="s">
        <v>133</v>
      </c>
      <c r="D15" s="68" t="s">
        <v>134</v>
      </c>
      <c r="E15" s="68" t="s">
        <v>147</v>
      </c>
      <c r="F15" s="68"/>
      <c r="G15" s="68"/>
      <c r="H15" s="68"/>
      <c r="I15" s="68">
        <v>120</v>
      </c>
      <c r="J15" s="68">
        <v>0</v>
      </c>
      <c r="K15" s="68">
        <v>63</v>
      </c>
      <c r="L15" s="68">
        <v>15</v>
      </c>
      <c r="M15" s="68">
        <v>42</v>
      </c>
      <c r="N15" s="68">
        <v>57</v>
      </c>
      <c r="O15" s="68">
        <v>0</v>
      </c>
      <c r="P15" s="68">
        <v>120</v>
      </c>
      <c r="Q15" s="69">
        <f t="shared" si="3"/>
        <v>100021</v>
      </c>
      <c r="R15" s="69">
        <f>COUNTIF($T$4:T15,T15)</f>
        <v>12</v>
      </c>
      <c r="S15" s="69" t="str">
        <f>IF(R15=1,COUNTIF($R$4:R15,1),"")</f>
        <v/>
      </c>
      <c r="T15" s="70" t="str">
        <f>施設状況!$D15&amp;施設状況!$B15</f>
        <v>中央区01保育所</v>
      </c>
      <c r="U15" s="70" t="str">
        <f>施設状況!$E15</f>
        <v>こうさい保育園</v>
      </c>
      <c r="V15" s="71">
        <v>11</v>
      </c>
      <c r="W15" s="72" t="str">
        <f t="shared" ref="W15:AF24" si="13">IFERROR(INDEX($R$4:$U$702,MATCH($V15&amp;W$3,INDEX($R$4:$R$702&amp;$T$4:$T$702,),0),MATCH("施設名",$R$3:$U$3,0)),"")</f>
        <v>吉田学園くりの木保育園</v>
      </c>
      <c r="X15" s="70" t="str">
        <f t="shared" si="13"/>
        <v>アートチャイルドケア新琴似</v>
      </c>
      <c r="Y15" s="70" t="str">
        <f t="shared" si="13"/>
        <v>元町保育園</v>
      </c>
      <c r="Z15" s="70" t="str">
        <f t="shared" si="13"/>
        <v>大藤子ども園</v>
      </c>
      <c r="AA15" s="70" t="str">
        <f t="shared" si="13"/>
        <v/>
      </c>
      <c r="AB15" s="70" t="str">
        <f t="shared" si="13"/>
        <v>乳幼児保育クラブぞうさん</v>
      </c>
      <c r="AC15" s="70" t="str">
        <f t="shared" si="13"/>
        <v/>
      </c>
      <c r="AD15" s="70" t="str">
        <f t="shared" si="13"/>
        <v>木育こどもの家南の沢保育園</v>
      </c>
      <c r="AE15" s="70" t="str">
        <f t="shared" si="13"/>
        <v>発寒そらいろ保育園</v>
      </c>
      <c r="AF15" s="70" t="str">
        <f t="shared" si="13"/>
        <v>手稲中央さら～れ保育園</v>
      </c>
      <c r="AG15" s="70" t="str">
        <f t="shared" ref="AG15:AP24" si="14">IFERROR(INDEX($R$4:$U$702,MATCH($V15&amp;AG$3,INDEX($R$4:$R$702&amp;$T$4:$T$702,),0),MATCH("施設名",$R$3:$U$3,0)),"")</f>
        <v/>
      </c>
      <c r="AH15" s="70" t="str">
        <f t="shared" si="14"/>
        <v/>
      </c>
      <c r="AI15" s="70" t="str">
        <f t="shared" si="14"/>
        <v/>
      </c>
      <c r="AJ15" s="70" t="str">
        <f t="shared" si="14"/>
        <v/>
      </c>
      <c r="AK15" s="70" t="str">
        <f t="shared" si="14"/>
        <v/>
      </c>
      <c r="AL15" s="70" t="str">
        <f t="shared" si="14"/>
        <v/>
      </c>
      <c r="AM15" s="70" t="str">
        <f t="shared" si="14"/>
        <v/>
      </c>
      <c r="AN15" s="70" t="str">
        <f t="shared" si="14"/>
        <v/>
      </c>
      <c r="AO15" s="70" t="str">
        <f t="shared" si="14"/>
        <v/>
      </c>
      <c r="AP15" s="70" t="str">
        <f t="shared" si="14"/>
        <v/>
      </c>
      <c r="AQ15" s="70" t="str">
        <f t="shared" ref="AQ15:AZ24" si="15">IFERROR(INDEX($R$4:$U$702,MATCH($V15&amp;AQ$3,INDEX($R$4:$R$702&amp;$T$4:$T$702,),0),MATCH("施設名",$R$3:$U$3,0)),"")</f>
        <v>札幌認定こども園</v>
      </c>
      <c r="AR15" s="70" t="str">
        <f t="shared" si="15"/>
        <v>認定こども園あいの里</v>
      </c>
      <c r="AS15" s="70" t="str">
        <f t="shared" si="15"/>
        <v>幼保連携型認定こども園東苗穂スパークル園</v>
      </c>
      <c r="AT15" s="70" t="str">
        <f t="shared" si="15"/>
        <v>認定こども園北郷あゆみ幼稚園</v>
      </c>
      <c r="AU15" s="70" t="str">
        <f t="shared" si="15"/>
        <v>認定こども園札幌あおば幼稚園</v>
      </c>
      <c r="AV15" s="70" t="str">
        <f t="shared" si="15"/>
        <v>認定こども園なかのしま幼稚園</v>
      </c>
      <c r="AW15" s="70" t="str">
        <f t="shared" si="15"/>
        <v/>
      </c>
      <c r="AX15" s="70" t="str">
        <f t="shared" si="15"/>
        <v/>
      </c>
      <c r="AY15" s="70" t="str">
        <f t="shared" si="15"/>
        <v>発寒保育園</v>
      </c>
      <c r="AZ15" s="70" t="str">
        <f t="shared" si="15"/>
        <v>認定こども園いなほガーデン星の子幼稚園</v>
      </c>
      <c r="BA15" s="70" t="str">
        <f t="shared" ref="BA15:BJ24" si="16">IFERROR(INDEX($R$4:$U$702,MATCH($V15&amp;BA$3,INDEX($R$4:$R$702&amp;$T$4:$T$702,),0),MATCH("施設名",$R$3:$U$3,0)),"")</f>
        <v>ぴっころきっず中島公園</v>
      </c>
      <c r="BB15" s="70" t="str">
        <f t="shared" si="16"/>
        <v>木育こどもの家屯田園</v>
      </c>
      <c r="BC15" s="70" t="str">
        <f t="shared" si="16"/>
        <v>カシオペア</v>
      </c>
      <c r="BD15" s="70" t="str">
        <f t="shared" si="16"/>
        <v>ちゅうわ南郷保育園</v>
      </c>
      <c r="BE15" s="70" t="str">
        <f t="shared" si="16"/>
        <v/>
      </c>
      <c r="BF15" s="70" t="str">
        <f t="shared" si="16"/>
        <v>えとわーる保育園</v>
      </c>
      <c r="BG15" s="70" t="str">
        <f t="shared" si="16"/>
        <v/>
      </c>
      <c r="BH15" s="70" t="str">
        <f t="shared" si="16"/>
        <v/>
      </c>
      <c r="BI15" s="70" t="str">
        <f t="shared" si="16"/>
        <v>森のタータン保育園マール</v>
      </c>
      <c r="BJ15" s="70" t="str">
        <f t="shared" si="16"/>
        <v/>
      </c>
      <c r="BK15" s="70" t="str">
        <f t="shared" ref="BK15:BT24" si="17">IFERROR(INDEX($R$4:$U$702,MATCH($V15&amp;BK$3,INDEX($R$4:$R$702&amp;$T$4:$T$702,),0),MATCH("施設名",$R$3:$U$3,0)),"")</f>
        <v/>
      </c>
      <c r="BL15" s="70" t="str">
        <f t="shared" si="17"/>
        <v/>
      </c>
      <c r="BM15" s="70" t="str">
        <f t="shared" si="17"/>
        <v/>
      </c>
      <c r="BN15" s="70" t="str">
        <f t="shared" si="17"/>
        <v/>
      </c>
      <c r="BO15" s="70" t="str">
        <f t="shared" si="17"/>
        <v/>
      </c>
      <c r="BP15" s="70" t="str">
        <f t="shared" si="17"/>
        <v/>
      </c>
      <c r="BQ15" s="70" t="str">
        <f t="shared" si="17"/>
        <v/>
      </c>
      <c r="BR15" s="70" t="str">
        <f t="shared" si="17"/>
        <v/>
      </c>
      <c r="BS15" s="70" t="str">
        <f t="shared" si="17"/>
        <v/>
      </c>
      <c r="BT15" s="70" t="str">
        <f t="shared" si="17"/>
        <v/>
      </c>
      <c r="BU15" s="70" t="str">
        <f t="shared" ref="BU15:CD24" si="18">IFERROR(INDEX($R$4:$U$702,MATCH($V15&amp;BU$3,INDEX($R$4:$R$702&amp;$T$4:$T$702,),0),MATCH("施設名",$R$3:$U$3,0)),"")</f>
        <v/>
      </c>
      <c r="BV15" s="70" t="str">
        <f t="shared" si="18"/>
        <v/>
      </c>
      <c r="BW15" s="70" t="str">
        <f t="shared" si="18"/>
        <v/>
      </c>
      <c r="BX15" s="70" t="str">
        <f t="shared" si="18"/>
        <v/>
      </c>
      <c r="BY15" s="70" t="str">
        <f t="shared" si="18"/>
        <v/>
      </c>
      <c r="BZ15" s="70" t="str">
        <f t="shared" si="18"/>
        <v/>
      </c>
      <c r="CA15" s="70" t="str">
        <f t="shared" si="18"/>
        <v/>
      </c>
      <c r="CB15" s="70" t="str">
        <f t="shared" si="18"/>
        <v/>
      </c>
      <c r="CC15" s="70" t="str">
        <f t="shared" si="18"/>
        <v/>
      </c>
      <c r="CD15" s="70" t="str">
        <f t="shared" si="18"/>
        <v/>
      </c>
      <c r="CE15" s="70" t="str">
        <f t="shared" ref="CE15:CN24" si="19">IFERROR(INDEX($R$4:$U$702,MATCH($V15&amp;CE$3,INDEX($R$4:$R$702&amp;$T$4:$T$702,),0),MATCH("施設名",$R$3:$U$3,0)),"")</f>
        <v/>
      </c>
      <c r="CF15" s="70" t="str">
        <f t="shared" si="19"/>
        <v/>
      </c>
      <c r="CG15" s="70" t="str">
        <f t="shared" si="19"/>
        <v/>
      </c>
      <c r="CH15" s="70" t="str">
        <f t="shared" si="19"/>
        <v/>
      </c>
      <c r="CI15" s="70" t="str">
        <f t="shared" si="19"/>
        <v/>
      </c>
      <c r="CJ15" s="70" t="str">
        <f t="shared" si="19"/>
        <v/>
      </c>
      <c r="CK15" s="70" t="str">
        <f t="shared" si="19"/>
        <v/>
      </c>
      <c r="CL15" s="70" t="str">
        <f t="shared" si="19"/>
        <v/>
      </c>
      <c r="CM15" s="70" t="str">
        <f t="shared" si="19"/>
        <v/>
      </c>
      <c r="CN15" s="70" t="str">
        <f t="shared" si="19"/>
        <v/>
      </c>
      <c r="CO15" s="70" t="str">
        <f t="shared" ref="CO15:CX24" si="20">IFERROR(INDEX($R$4:$U$702,MATCH($V15&amp;CO$3,INDEX($R$4:$R$702&amp;$T$4:$T$702,),0),MATCH("施設名",$R$3:$U$3,0)),"")</f>
        <v/>
      </c>
      <c r="CP15" s="70" t="str">
        <f t="shared" si="20"/>
        <v/>
      </c>
      <c r="CQ15" s="54" t="str">
        <f t="shared" si="20"/>
        <v/>
      </c>
      <c r="CR15" s="54" t="str">
        <f t="shared" si="20"/>
        <v/>
      </c>
      <c r="CS15" s="54" t="str">
        <f t="shared" si="20"/>
        <v/>
      </c>
      <c r="CT15" s="54" t="str">
        <f t="shared" si="20"/>
        <v/>
      </c>
      <c r="CU15" s="54" t="str">
        <f t="shared" si="20"/>
        <v/>
      </c>
      <c r="CV15" s="54" t="str">
        <f t="shared" si="20"/>
        <v/>
      </c>
      <c r="CW15" s="54" t="str">
        <f t="shared" si="20"/>
        <v/>
      </c>
      <c r="CX15" s="54" t="str">
        <f t="shared" si="20"/>
        <v/>
      </c>
      <c r="CY15" s="54" t="str">
        <f t="shared" ref="CY15:DH24" si="21">IFERROR(INDEX($R$4:$U$702,MATCH($V15&amp;CY$3,INDEX($R$4:$R$702&amp;$T$4:$T$702,),0),MATCH("施設名",$R$3:$U$3,0)),"")</f>
        <v/>
      </c>
      <c r="CZ15" s="54" t="str">
        <f t="shared" si="21"/>
        <v/>
      </c>
      <c r="DA15" s="54" t="str">
        <f t="shared" si="21"/>
        <v/>
      </c>
      <c r="DB15" s="54" t="str">
        <f t="shared" si="21"/>
        <v/>
      </c>
      <c r="DC15" s="54" t="str">
        <f t="shared" si="21"/>
        <v/>
      </c>
      <c r="DD15" s="54" t="str">
        <f t="shared" si="21"/>
        <v/>
      </c>
      <c r="DE15" s="54" t="str">
        <f t="shared" si="21"/>
        <v/>
      </c>
      <c r="DF15" s="54" t="str">
        <f t="shared" si="21"/>
        <v/>
      </c>
      <c r="DG15" s="54" t="str">
        <f t="shared" si="21"/>
        <v/>
      </c>
      <c r="DH15" s="73" t="str">
        <f t="shared" si="21"/>
        <v/>
      </c>
      <c r="DI15" s="54" t="s">
        <v>404</v>
      </c>
      <c r="DJ15" s="54" t="s">
        <v>418</v>
      </c>
    </row>
    <row r="16" spans="1:115">
      <c r="A16" s="74">
        <v>100022</v>
      </c>
      <c r="B16" s="68" t="s">
        <v>132</v>
      </c>
      <c r="C16" s="68" t="s">
        <v>133</v>
      </c>
      <c r="D16" s="68" t="s">
        <v>134</v>
      </c>
      <c r="E16" s="68" t="s">
        <v>148</v>
      </c>
      <c r="F16" s="68"/>
      <c r="G16" s="68"/>
      <c r="H16" s="68"/>
      <c r="I16" s="68">
        <v>90</v>
      </c>
      <c r="J16" s="68">
        <v>0</v>
      </c>
      <c r="K16" s="68">
        <v>45</v>
      </c>
      <c r="L16" s="68">
        <v>15</v>
      </c>
      <c r="M16" s="68">
        <v>30</v>
      </c>
      <c r="N16" s="68">
        <v>45</v>
      </c>
      <c r="O16" s="68">
        <v>0</v>
      </c>
      <c r="P16" s="68">
        <v>90</v>
      </c>
      <c r="Q16" s="69">
        <f t="shared" si="3"/>
        <v>100022</v>
      </c>
      <c r="R16" s="69">
        <f>COUNTIF($T$4:T16,T16)</f>
        <v>13</v>
      </c>
      <c r="S16" s="69" t="str">
        <f>IF(R16=1,COUNTIF($R$4:R16,1),"")</f>
        <v/>
      </c>
      <c r="T16" s="70" t="str">
        <f>施設状況!$D16&amp;施設状況!$B16</f>
        <v>中央区01保育所</v>
      </c>
      <c r="U16" s="70" t="str">
        <f>施設状況!$E16</f>
        <v>アートチャイルドケア札幌桑園</v>
      </c>
      <c r="V16" s="71">
        <v>12</v>
      </c>
      <c r="W16" s="72" t="str">
        <f t="shared" si="13"/>
        <v>こうさい保育園</v>
      </c>
      <c r="X16" s="70" t="str">
        <f t="shared" si="13"/>
        <v>つばさ保育園</v>
      </c>
      <c r="Y16" s="70" t="str">
        <f t="shared" si="13"/>
        <v>モエレはとポッポ保育園</v>
      </c>
      <c r="Z16" s="70" t="str">
        <f t="shared" si="13"/>
        <v>ピッコロ子ども倶楽部東札幌園</v>
      </c>
      <c r="AA16" s="70" t="str">
        <f t="shared" si="13"/>
        <v/>
      </c>
      <c r="AB16" s="70" t="str">
        <f t="shared" si="13"/>
        <v>スクルドエンジェル保育園月寒園</v>
      </c>
      <c r="AC16" s="70" t="str">
        <f t="shared" si="13"/>
        <v/>
      </c>
      <c r="AD16" s="70" t="str">
        <f t="shared" si="13"/>
        <v/>
      </c>
      <c r="AE16" s="70" t="str">
        <f t="shared" si="13"/>
        <v>アートチャイルドケア札幌二十四軒</v>
      </c>
      <c r="AF16" s="70" t="str">
        <f t="shared" si="13"/>
        <v>新発寒みつばち保育園</v>
      </c>
      <c r="AG16" s="70" t="str">
        <f t="shared" si="14"/>
        <v/>
      </c>
      <c r="AH16" s="70" t="str">
        <f t="shared" si="14"/>
        <v/>
      </c>
      <c r="AI16" s="70" t="str">
        <f t="shared" si="14"/>
        <v/>
      </c>
      <c r="AJ16" s="70" t="str">
        <f t="shared" si="14"/>
        <v/>
      </c>
      <c r="AK16" s="70" t="str">
        <f t="shared" si="14"/>
        <v/>
      </c>
      <c r="AL16" s="70" t="str">
        <f t="shared" si="14"/>
        <v/>
      </c>
      <c r="AM16" s="70" t="str">
        <f t="shared" si="14"/>
        <v/>
      </c>
      <c r="AN16" s="70" t="str">
        <f t="shared" si="14"/>
        <v/>
      </c>
      <c r="AO16" s="70" t="str">
        <f t="shared" si="14"/>
        <v/>
      </c>
      <c r="AP16" s="70" t="str">
        <f t="shared" si="14"/>
        <v/>
      </c>
      <c r="AQ16" s="70" t="str">
        <f t="shared" si="15"/>
        <v>旭ヶ丘保育園</v>
      </c>
      <c r="AR16" s="70" t="str">
        <f t="shared" si="15"/>
        <v>認定こども園麻生明星幼稚園</v>
      </c>
      <c r="AS16" s="70" t="str">
        <f t="shared" si="15"/>
        <v>開成いちい認定こども園</v>
      </c>
      <c r="AT16" s="70" t="str">
        <f t="shared" si="15"/>
        <v>北都幼稚園</v>
      </c>
      <c r="AU16" s="70" t="str">
        <f t="shared" si="15"/>
        <v>厚別西認定こども園</v>
      </c>
      <c r="AV16" s="70" t="str">
        <f t="shared" si="15"/>
        <v>認定こども園みのり保育園</v>
      </c>
      <c r="AW16" s="70" t="str">
        <f t="shared" si="15"/>
        <v/>
      </c>
      <c r="AX16" s="70" t="str">
        <f t="shared" si="15"/>
        <v/>
      </c>
      <c r="AY16" s="70" t="str">
        <f t="shared" si="15"/>
        <v>認定こども園西野保育園</v>
      </c>
      <c r="AZ16" s="70" t="str">
        <f t="shared" si="15"/>
        <v>あかつき山口保育園</v>
      </c>
      <c r="BA16" s="70" t="str">
        <f t="shared" si="16"/>
        <v>山鼻にじのいろ保育園</v>
      </c>
      <c r="BB16" s="70" t="str">
        <f t="shared" si="16"/>
        <v>きずな新琴似保育園</v>
      </c>
      <c r="BC16" s="70" t="str">
        <f t="shared" si="16"/>
        <v>あんあん乳児保育園環状通東ルーム</v>
      </c>
      <c r="BD16" s="70" t="str">
        <f t="shared" si="16"/>
        <v>木育こどもの家白石園</v>
      </c>
      <c r="BE16" s="70" t="str">
        <f t="shared" si="16"/>
        <v/>
      </c>
      <c r="BF16" s="70" t="str">
        <f t="shared" si="16"/>
        <v>レーベン美園保育園</v>
      </c>
      <c r="BG16" s="70" t="str">
        <f t="shared" si="16"/>
        <v/>
      </c>
      <c r="BH16" s="70" t="str">
        <f t="shared" si="16"/>
        <v/>
      </c>
      <c r="BI16" s="70" t="str">
        <f t="shared" si="16"/>
        <v>宮の沢みらいのたね</v>
      </c>
      <c r="BJ16" s="70" t="str">
        <f t="shared" si="16"/>
        <v/>
      </c>
      <c r="BK16" s="70" t="str">
        <f t="shared" si="17"/>
        <v/>
      </c>
      <c r="BL16" s="70" t="str">
        <f t="shared" si="17"/>
        <v/>
      </c>
      <c r="BM16" s="70" t="str">
        <f t="shared" si="17"/>
        <v/>
      </c>
      <c r="BN16" s="70" t="str">
        <f t="shared" si="17"/>
        <v/>
      </c>
      <c r="BO16" s="70" t="str">
        <f t="shared" si="17"/>
        <v/>
      </c>
      <c r="BP16" s="70" t="str">
        <f t="shared" si="17"/>
        <v/>
      </c>
      <c r="BQ16" s="70" t="str">
        <f t="shared" si="17"/>
        <v/>
      </c>
      <c r="BR16" s="70" t="str">
        <f t="shared" si="17"/>
        <v/>
      </c>
      <c r="BS16" s="70" t="str">
        <f t="shared" si="17"/>
        <v/>
      </c>
      <c r="BT16" s="70" t="str">
        <f t="shared" si="17"/>
        <v/>
      </c>
      <c r="BU16" s="70" t="str">
        <f t="shared" si="18"/>
        <v/>
      </c>
      <c r="BV16" s="70" t="str">
        <f t="shared" si="18"/>
        <v/>
      </c>
      <c r="BW16" s="70" t="str">
        <f t="shared" si="18"/>
        <v/>
      </c>
      <c r="BX16" s="70" t="str">
        <f t="shared" si="18"/>
        <v/>
      </c>
      <c r="BY16" s="70" t="str">
        <f t="shared" si="18"/>
        <v/>
      </c>
      <c r="BZ16" s="70" t="str">
        <f t="shared" si="18"/>
        <v/>
      </c>
      <c r="CA16" s="70" t="str">
        <f t="shared" si="18"/>
        <v/>
      </c>
      <c r="CB16" s="70" t="str">
        <f t="shared" si="18"/>
        <v/>
      </c>
      <c r="CC16" s="70" t="str">
        <f t="shared" si="18"/>
        <v/>
      </c>
      <c r="CD16" s="70" t="str">
        <f t="shared" si="18"/>
        <v/>
      </c>
      <c r="CE16" s="70" t="str">
        <f t="shared" si="19"/>
        <v/>
      </c>
      <c r="CF16" s="70" t="str">
        <f t="shared" si="19"/>
        <v/>
      </c>
      <c r="CG16" s="70" t="str">
        <f t="shared" si="19"/>
        <v/>
      </c>
      <c r="CH16" s="70" t="str">
        <f t="shared" si="19"/>
        <v/>
      </c>
      <c r="CI16" s="70" t="str">
        <f t="shared" si="19"/>
        <v/>
      </c>
      <c r="CJ16" s="70" t="str">
        <f t="shared" si="19"/>
        <v/>
      </c>
      <c r="CK16" s="70" t="str">
        <f t="shared" si="19"/>
        <v/>
      </c>
      <c r="CL16" s="70" t="str">
        <f t="shared" si="19"/>
        <v/>
      </c>
      <c r="CM16" s="70" t="str">
        <f t="shared" si="19"/>
        <v/>
      </c>
      <c r="CN16" s="70" t="str">
        <f t="shared" si="19"/>
        <v/>
      </c>
      <c r="CO16" s="70" t="str">
        <f t="shared" si="20"/>
        <v/>
      </c>
      <c r="CP16" s="70" t="str">
        <f t="shared" si="20"/>
        <v/>
      </c>
      <c r="CQ16" s="54" t="str">
        <f t="shared" si="20"/>
        <v/>
      </c>
      <c r="CR16" s="54" t="str">
        <f t="shared" si="20"/>
        <v/>
      </c>
      <c r="CS16" s="54" t="str">
        <f t="shared" si="20"/>
        <v/>
      </c>
      <c r="CT16" s="54" t="str">
        <f t="shared" si="20"/>
        <v/>
      </c>
      <c r="CU16" s="54" t="str">
        <f t="shared" si="20"/>
        <v/>
      </c>
      <c r="CV16" s="54" t="str">
        <f t="shared" si="20"/>
        <v/>
      </c>
      <c r="CW16" s="54" t="str">
        <f t="shared" si="20"/>
        <v/>
      </c>
      <c r="CX16" s="54" t="str">
        <f t="shared" si="20"/>
        <v/>
      </c>
      <c r="CY16" s="54" t="str">
        <f t="shared" si="21"/>
        <v/>
      </c>
      <c r="CZ16" s="54" t="str">
        <f t="shared" si="21"/>
        <v/>
      </c>
      <c r="DA16" s="54" t="str">
        <f t="shared" si="21"/>
        <v/>
      </c>
      <c r="DB16" s="54" t="str">
        <f t="shared" si="21"/>
        <v/>
      </c>
      <c r="DC16" s="54" t="str">
        <f t="shared" si="21"/>
        <v/>
      </c>
      <c r="DD16" s="54" t="str">
        <f t="shared" si="21"/>
        <v/>
      </c>
      <c r="DE16" s="54" t="str">
        <f t="shared" si="21"/>
        <v/>
      </c>
      <c r="DF16" s="54" t="str">
        <f t="shared" si="21"/>
        <v/>
      </c>
      <c r="DG16" s="54" t="str">
        <f t="shared" si="21"/>
        <v/>
      </c>
      <c r="DH16" s="73" t="str">
        <f t="shared" si="21"/>
        <v/>
      </c>
      <c r="DI16" s="54" t="s">
        <v>394</v>
      </c>
      <c r="DJ16" s="54" t="s">
        <v>419</v>
      </c>
    </row>
    <row r="17" spans="1:114">
      <c r="A17" s="74">
        <v>100023</v>
      </c>
      <c r="B17" s="68" t="s">
        <v>132</v>
      </c>
      <c r="C17" s="68" t="s">
        <v>133</v>
      </c>
      <c r="D17" s="68" t="s">
        <v>134</v>
      </c>
      <c r="E17" s="68" t="s">
        <v>149</v>
      </c>
      <c r="F17" s="68"/>
      <c r="G17" s="68"/>
      <c r="H17" s="68"/>
      <c r="I17" s="68">
        <v>60</v>
      </c>
      <c r="J17" s="68">
        <v>0</v>
      </c>
      <c r="K17" s="68">
        <v>30</v>
      </c>
      <c r="L17" s="68">
        <v>10</v>
      </c>
      <c r="M17" s="68">
        <v>20</v>
      </c>
      <c r="N17" s="68">
        <v>30</v>
      </c>
      <c r="O17" s="68">
        <v>0</v>
      </c>
      <c r="P17" s="68">
        <v>60</v>
      </c>
      <c r="Q17" s="69">
        <f t="shared" si="3"/>
        <v>100023</v>
      </c>
      <c r="R17" s="69">
        <f>COUNTIF($T$4:T17,T17)</f>
        <v>14</v>
      </c>
      <c r="S17" s="69" t="str">
        <f>IF(R17=1,COUNTIF($R$4:R17,1),"")</f>
        <v/>
      </c>
      <c r="T17" s="70" t="str">
        <f>施設状況!$D17&amp;施設状況!$B17</f>
        <v>中央区01保育所</v>
      </c>
      <c r="U17" s="70" t="str">
        <f>施設状況!$E17</f>
        <v>アスク桑園保育園</v>
      </c>
      <c r="V17" s="71">
        <v>13</v>
      </c>
      <c r="W17" s="72" t="str">
        <f t="shared" si="13"/>
        <v>アートチャイルドケア札幌桑園</v>
      </c>
      <c r="X17" s="70" t="str">
        <f t="shared" si="13"/>
        <v>アスク新琴似保育園</v>
      </c>
      <c r="Y17" s="70" t="str">
        <f t="shared" si="13"/>
        <v>光星はとポッポ保育園</v>
      </c>
      <c r="Z17" s="70" t="str">
        <f t="shared" si="13"/>
        <v>太陽の子札幌白石保育園</v>
      </c>
      <c r="AA17" s="70" t="str">
        <f t="shared" si="13"/>
        <v/>
      </c>
      <c r="AB17" s="70" t="str">
        <f t="shared" si="13"/>
        <v>月寒じゅんのめ保育園</v>
      </c>
      <c r="AC17" s="70" t="str">
        <f t="shared" si="13"/>
        <v/>
      </c>
      <c r="AD17" s="70" t="str">
        <f t="shared" si="13"/>
        <v/>
      </c>
      <c r="AE17" s="70" t="str">
        <f t="shared" si="13"/>
        <v>ことに保育園</v>
      </c>
      <c r="AF17" s="70" t="str">
        <f t="shared" si="13"/>
        <v/>
      </c>
      <c r="AG17" s="70" t="str">
        <f t="shared" si="14"/>
        <v/>
      </c>
      <c r="AH17" s="70" t="str">
        <f t="shared" si="14"/>
        <v/>
      </c>
      <c r="AI17" s="70" t="str">
        <f t="shared" si="14"/>
        <v/>
      </c>
      <c r="AJ17" s="70" t="str">
        <f t="shared" si="14"/>
        <v/>
      </c>
      <c r="AK17" s="70" t="str">
        <f t="shared" si="14"/>
        <v/>
      </c>
      <c r="AL17" s="70" t="str">
        <f t="shared" si="14"/>
        <v/>
      </c>
      <c r="AM17" s="70" t="str">
        <f t="shared" si="14"/>
        <v/>
      </c>
      <c r="AN17" s="70" t="str">
        <f t="shared" si="14"/>
        <v/>
      </c>
      <c r="AO17" s="70" t="str">
        <f t="shared" si="14"/>
        <v/>
      </c>
      <c r="AP17" s="70" t="str">
        <f t="shared" si="14"/>
        <v/>
      </c>
      <c r="AQ17" s="70" t="str">
        <f t="shared" si="15"/>
        <v>たかさごスクール大通公園</v>
      </c>
      <c r="AR17" s="70" t="str">
        <f t="shared" si="15"/>
        <v>認定こども園茨戸メリー幼稚園</v>
      </c>
      <c r="AS17" s="70" t="str">
        <f t="shared" si="15"/>
        <v>麻生むつみこども園</v>
      </c>
      <c r="AT17" s="70" t="str">
        <f t="shared" si="15"/>
        <v>認定こども園ピッコリーノ学院</v>
      </c>
      <c r="AU17" s="70" t="str">
        <f t="shared" si="15"/>
        <v>認定こども園札幌わんぱく館</v>
      </c>
      <c r="AV17" s="70" t="str">
        <f t="shared" si="15"/>
        <v>認定こども園中の島保育園</v>
      </c>
      <c r="AW17" s="70" t="str">
        <f t="shared" si="15"/>
        <v/>
      </c>
      <c r="AX17" s="70" t="str">
        <f t="shared" si="15"/>
        <v/>
      </c>
      <c r="AY17" s="70" t="str">
        <f t="shared" si="15"/>
        <v>二十四軒保育園</v>
      </c>
      <c r="AZ17" s="70" t="str">
        <f t="shared" si="15"/>
        <v>手稲曙保育園</v>
      </c>
      <c r="BA17" s="70" t="str">
        <f t="shared" si="16"/>
        <v>もりのなかま保育園札幌山鼻園</v>
      </c>
      <c r="BB17" s="70" t="str">
        <f t="shared" si="16"/>
        <v>アートチャイルドケア札幌あいの里保育園</v>
      </c>
      <c r="BC17" s="70" t="str">
        <f t="shared" si="16"/>
        <v>北７条はな保育園</v>
      </c>
      <c r="BD17" s="70" t="str">
        <f t="shared" si="16"/>
        <v/>
      </c>
      <c r="BE17" s="70" t="str">
        <f t="shared" si="16"/>
        <v/>
      </c>
      <c r="BF17" s="70" t="str">
        <f t="shared" si="16"/>
        <v>あんあん保育園福住ルーム</v>
      </c>
      <c r="BG17" s="70" t="str">
        <f t="shared" si="16"/>
        <v/>
      </c>
      <c r="BH17" s="70" t="str">
        <f t="shared" si="16"/>
        <v/>
      </c>
      <c r="BI17" s="70" t="str">
        <f t="shared" si="16"/>
        <v>発寒にじのいろ保育園</v>
      </c>
      <c r="BJ17" s="70" t="str">
        <f t="shared" si="16"/>
        <v/>
      </c>
      <c r="BK17" s="70" t="str">
        <f t="shared" si="17"/>
        <v/>
      </c>
      <c r="BL17" s="70" t="str">
        <f t="shared" si="17"/>
        <v/>
      </c>
      <c r="BM17" s="70" t="str">
        <f t="shared" si="17"/>
        <v/>
      </c>
      <c r="BN17" s="70" t="str">
        <f t="shared" si="17"/>
        <v/>
      </c>
      <c r="BO17" s="70" t="str">
        <f t="shared" si="17"/>
        <v/>
      </c>
      <c r="BP17" s="70" t="str">
        <f t="shared" si="17"/>
        <v/>
      </c>
      <c r="BQ17" s="70" t="str">
        <f t="shared" si="17"/>
        <v/>
      </c>
      <c r="BR17" s="70" t="str">
        <f t="shared" si="17"/>
        <v/>
      </c>
      <c r="BS17" s="70" t="str">
        <f t="shared" si="17"/>
        <v/>
      </c>
      <c r="BT17" s="70" t="str">
        <f t="shared" si="17"/>
        <v/>
      </c>
      <c r="BU17" s="70" t="str">
        <f t="shared" si="18"/>
        <v/>
      </c>
      <c r="BV17" s="70" t="str">
        <f t="shared" si="18"/>
        <v/>
      </c>
      <c r="BW17" s="70" t="str">
        <f t="shared" si="18"/>
        <v/>
      </c>
      <c r="BX17" s="70" t="str">
        <f t="shared" si="18"/>
        <v/>
      </c>
      <c r="BY17" s="70" t="str">
        <f t="shared" si="18"/>
        <v/>
      </c>
      <c r="BZ17" s="70" t="str">
        <f t="shared" si="18"/>
        <v/>
      </c>
      <c r="CA17" s="70" t="str">
        <f t="shared" si="18"/>
        <v/>
      </c>
      <c r="CB17" s="70" t="str">
        <f t="shared" si="18"/>
        <v/>
      </c>
      <c r="CC17" s="70" t="str">
        <f t="shared" si="18"/>
        <v/>
      </c>
      <c r="CD17" s="70" t="str">
        <f t="shared" si="18"/>
        <v/>
      </c>
      <c r="CE17" s="70" t="str">
        <f t="shared" si="19"/>
        <v/>
      </c>
      <c r="CF17" s="70" t="str">
        <f t="shared" si="19"/>
        <v/>
      </c>
      <c r="CG17" s="70" t="str">
        <f t="shared" si="19"/>
        <v/>
      </c>
      <c r="CH17" s="70" t="str">
        <f t="shared" si="19"/>
        <v/>
      </c>
      <c r="CI17" s="70" t="str">
        <f t="shared" si="19"/>
        <v/>
      </c>
      <c r="CJ17" s="70" t="str">
        <f t="shared" si="19"/>
        <v/>
      </c>
      <c r="CK17" s="70" t="str">
        <f t="shared" si="19"/>
        <v/>
      </c>
      <c r="CL17" s="70" t="str">
        <f t="shared" si="19"/>
        <v/>
      </c>
      <c r="CM17" s="70" t="str">
        <f t="shared" si="19"/>
        <v/>
      </c>
      <c r="CN17" s="70" t="str">
        <f t="shared" si="19"/>
        <v/>
      </c>
      <c r="CO17" s="70" t="str">
        <f t="shared" si="20"/>
        <v/>
      </c>
      <c r="CP17" s="70" t="str">
        <f t="shared" si="20"/>
        <v/>
      </c>
      <c r="CQ17" s="54" t="str">
        <f t="shared" si="20"/>
        <v/>
      </c>
      <c r="CR17" s="54" t="str">
        <f t="shared" si="20"/>
        <v/>
      </c>
      <c r="CS17" s="54" t="str">
        <f t="shared" si="20"/>
        <v/>
      </c>
      <c r="CT17" s="54" t="str">
        <f t="shared" si="20"/>
        <v/>
      </c>
      <c r="CU17" s="54" t="str">
        <f t="shared" si="20"/>
        <v/>
      </c>
      <c r="CV17" s="54" t="str">
        <f t="shared" si="20"/>
        <v/>
      </c>
      <c r="CW17" s="54" t="str">
        <f t="shared" si="20"/>
        <v/>
      </c>
      <c r="CX17" s="54" t="str">
        <f t="shared" si="20"/>
        <v/>
      </c>
      <c r="CY17" s="54" t="str">
        <f t="shared" si="21"/>
        <v/>
      </c>
      <c r="CZ17" s="54" t="str">
        <f t="shared" si="21"/>
        <v/>
      </c>
      <c r="DA17" s="54" t="str">
        <f t="shared" si="21"/>
        <v/>
      </c>
      <c r="DB17" s="54" t="str">
        <f t="shared" si="21"/>
        <v/>
      </c>
      <c r="DC17" s="54" t="str">
        <f t="shared" si="21"/>
        <v/>
      </c>
      <c r="DD17" s="54" t="str">
        <f t="shared" si="21"/>
        <v/>
      </c>
      <c r="DE17" s="54" t="str">
        <f t="shared" si="21"/>
        <v/>
      </c>
      <c r="DF17" s="54" t="str">
        <f t="shared" si="21"/>
        <v/>
      </c>
      <c r="DG17" s="54" t="str">
        <f t="shared" si="21"/>
        <v/>
      </c>
      <c r="DH17" s="73" t="str">
        <f t="shared" si="21"/>
        <v/>
      </c>
      <c r="DI17" s="54" t="s">
        <v>420</v>
      </c>
      <c r="DJ17" s="54" t="s">
        <v>421</v>
      </c>
    </row>
    <row r="18" spans="1:114">
      <c r="A18" s="74">
        <v>100025</v>
      </c>
      <c r="B18" s="68" t="s">
        <v>132</v>
      </c>
      <c r="C18" s="68" t="s">
        <v>133</v>
      </c>
      <c r="D18" s="68" t="s">
        <v>134</v>
      </c>
      <c r="E18" s="68" t="s">
        <v>150</v>
      </c>
      <c r="F18" s="68"/>
      <c r="G18" s="68"/>
      <c r="H18" s="68"/>
      <c r="I18" s="68">
        <v>60</v>
      </c>
      <c r="J18" s="68">
        <v>0</v>
      </c>
      <c r="K18" s="68">
        <v>33</v>
      </c>
      <c r="L18" s="68">
        <v>6</v>
      </c>
      <c r="M18" s="68">
        <v>21</v>
      </c>
      <c r="N18" s="68">
        <v>27</v>
      </c>
      <c r="O18" s="68">
        <v>0</v>
      </c>
      <c r="P18" s="68">
        <v>60</v>
      </c>
      <c r="Q18" s="69">
        <f t="shared" si="3"/>
        <v>100025</v>
      </c>
      <c r="R18" s="69">
        <f>COUNTIF($T$4:T18,T18)</f>
        <v>15</v>
      </c>
      <c r="S18" s="69" t="str">
        <f>IF(R18=1,COUNTIF($R$4:R18,1),"")</f>
        <v/>
      </c>
      <c r="T18" s="70" t="str">
        <f>施設状況!$D18&amp;施設状況!$B18</f>
        <v>中央区01保育所</v>
      </c>
      <c r="U18" s="70" t="str">
        <f>施設状況!$E18</f>
        <v>啓明ともいき保育園</v>
      </c>
      <c r="V18" s="71">
        <v>14</v>
      </c>
      <c r="W18" s="72" t="str">
        <f t="shared" si="13"/>
        <v>アスク桑園保育園</v>
      </c>
      <c r="X18" s="70" t="str">
        <f t="shared" si="13"/>
        <v>アートチャイルドケア北大前</v>
      </c>
      <c r="Y18" s="70" t="str">
        <f t="shared" si="13"/>
        <v>栄町あおぞら保育園</v>
      </c>
      <c r="Z18" s="70" t="str">
        <f t="shared" si="13"/>
        <v>米里保育園</v>
      </c>
      <c r="AA18" s="70" t="str">
        <f t="shared" si="13"/>
        <v/>
      </c>
      <c r="AB18" s="70" t="str">
        <f t="shared" si="13"/>
        <v>きゃんばす平岸保育園</v>
      </c>
      <c r="AC18" s="70" t="str">
        <f t="shared" si="13"/>
        <v/>
      </c>
      <c r="AD18" s="70" t="str">
        <f t="shared" si="13"/>
        <v/>
      </c>
      <c r="AE18" s="70" t="str">
        <f t="shared" si="13"/>
        <v>西野ふれ愛保育園</v>
      </c>
      <c r="AF18" s="70" t="str">
        <f t="shared" si="13"/>
        <v/>
      </c>
      <c r="AG18" s="70" t="str">
        <f t="shared" si="14"/>
        <v/>
      </c>
      <c r="AH18" s="70" t="str">
        <f t="shared" si="14"/>
        <v/>
      </c>
      <c r="AI18" s="70" t="str">
        <f t="shared" si="14"/>
        <v/>
      </c>
      <c r="AJ18" s="70" t="str">
        <f t="shared" si="14"/>
        <v/>
      </c>
      <c r="AK18" s="70" t="str">
        <f t="shared" si="14"/>
        <v/>
      </c>
      <c r="AL18" s="70" t="str">
        <f t="shared" si="14"/>
        <v/>
      </c>
      <c r="AM18" s="70" t="str">
        <f t="shared" si="14"/>
        <v/>
      </c>
      <c r="AN18" s="70" t="str">
        <f t="shared" si="14"/>
        <v/>
      </c>
      <c r="AO18" s="70" t="str">
        <f t="shared" si="14"/>
        <v/>
      </c>
      <c r="AP18" s="70" t="str">
        <f t="shared" si="14"/>
        <v/>
      </c>
      <c r="AQ18" s="70" t="str">
        <f t="shared" si="15"/>
        <v>認定こども園北一条すずらん保育園</v>
      </c>
      <c r="AR18" s="70" t="str">
        <f t="shared" si="15"/>
        <v>あいの里大藤幼稚園</v>
      </c>
      <c r="AS18" s="70" t="str">
        <f t="shared" si="15"/>
        <v>北栄保育園</v>
      </c>
      <c r="AT18" s="70" t="str">
        <f t="shared" si="15"/>
        <v>幼保連携型認定こども園南郷札幌幼稚園</v>
      </c>
      <c r="AU18" s="70" t="str">
        <f t="shared" si="15"/>
        <v>厚別もえぎこども園</v>
      </c>
      <c r="AV18" s="70" t="str">
        <f t="shared" si="15"/>
        <v>東月寒認定こども園</v>
      </c>
      <c r="AW18" s="70" t="str">
        <f t="shared" si="15"/>
        <v/>
      </c>
      <c r="AX18" s="70" t="str">
        <f t="shared" si="15"/>
        <v/>
      </c>
      <c r="AY18" s="70" t="str">
        <f t="shared" si="15"/>
        <v>西野あおい保育園</v>
      </c>
      <c r="AZ18" s="70" t="str">
        <f t="shared" si="15"/>
        <v>前田中央保育園</v>
      </c>
      <c r="BA18" s="70" t="str">
        <f t="shared" si="16"/>
        <v>スクルドエンジェル保育園北円山園</v>
      </c>
      <c r="BB18" s="70" t="str">
        <f t="shared" si="16"/>
        <v>木育こどもの家新川園</v>
      </c>
      <c r="BC18" s="70" t="str">
        <f t="shared" si="16"/>
        <v/>
      </c>
      <c r="BD18" s="70" t="str">
        <f t="shared" si="16"/>
        <v/>
      </c>
      <c r="BE18" s="70" t="str">
        <f t="shared" si="16"/>
        <v/>
      </c>
      <c r="BF18" s="70" t="str">
        <f t="shared" si="16"/>
        <v>はるにれ保育園</v>
      </c>
      <c r="BG18" s="70" t="str">
        <f t="shared" si="16"/>
        <v/>
      </c>
      <c r="BH18" s="70" t="str">
        <f t="shared" si="16"/>
        <v/>
      </c>
      <c r="BI18" s="70" t="str">
        <f t="shared" si="16"/>
        <v>Ｓ．Ｔ．ナーサリーＳＣＨＯＯＬ八軒</v>
      </c>
      <c r="BJ18" s="70" t="str">
        <f t="shared" si="16"/>
        <v/>
      </c>
      <c r="BK18" s="70" t="str">
        <f t="shared" si="17"/>
        <v/>
      </c>
      <c r="BL18" s="70" t="str">
        <f t="shared" si="17"/>
        <v/>
      </c>
      <c r="BM18" s="70" t="str">
        <f t="shared" si="17"/>
        <v/>
      </c>
      <c r="BN18" s="70" t="str">
        <f t="shared" si="17"/>
        <v/>
      </c>
      <c r="BO18" s="70" t="str">
        <f t="shared" si="17"/>
        <v/>
      </c>
      <c r="BP18" s="70" t="str">
        <f t="shared" si="17"/>
        <v/>
      </c>
      <c r="BQ18" s="70" t="str">
        <f t="shared" si="17"/>
        <v/>
      </c>
      <c r="BR18" s="70" t="str">
        <f t="shared" si="17"/>
        <v/>
      </c>
      <c r="BS18" s="70" t="str">
        <f t="shared" si="17"/>
        <v/>
      </c>
      <c r="BT18" s="70" t="str">
        <f t="shared" si="17"/>
        <v/>
      </c>
      <c r="BU18" s="70" t="str">
        <f t="shared" si="18"/>
        <v/>
      </c>
      <c r="BV18" s="70" t="str">
        <f t="shared" si="18"/>
        <v/>
      </c>
      <c r="BW18" s="70" t="str">
        <f t="shared" si="18"/>
        <v/>
      </c>
      <c r="BX18" s="70" t="str">
        <f t="shared" si="18"/>
        <v/>
      </c>
      <c r="BY18" s="70" t="str">
        <f t="shared" si="18"/>
        <v/>
      </c>
      <c r="BZ18" s="70" t="str">
        <f t="shared" si="18"/>
        <v/>
      </c>
      <c r="CA18" s="70" t="str">
        <f t="shared" si="18"/>
        <v/>
      </c>
      <c r="CB18" s="70" t="str">
        <f t="shared" si="18"/>
        <v/>
      </c>
      <c r="CC18" s="70" t="str">
        <f t="shared" si="18"/>
        <v/>
      </c>
      <c r="CD18" s="70" t="str">
        <f t="shared" si="18"/>
        <v/>
      </c>
      <c r="CE18" s="70" t="str">
        <f t="shared" si="19"/>
        <v/>
      </c>
      <c r="CF18" s="70" t="str">
        <f t="shared" si="19"/>
        <v/>
      </c>
      <c r="CG18" s="70" t="str">
        <f t="shared" si="19"/>
        <v/>
      </c>
      <c r="CH18" s="70" t="str">
        <f t="shared" si="19"/>
        <v/>
      </c>
      <c r="CI18" s="70" t="str">
        <f t="shared" si="19"/>
        <v/>
      </c>
      <c r="CJ18" s="70" t="str">
        <f t="shared" si="19"/>
        <v/>
      </c>
      <c r="CK18" s="70" t="str">
        <f t="shared" si="19"/>
        <v/>
      </c>
      <c r="CL18" s="70" t="str">
        <f t="shared" si="19"/>
        <v/>
      </c>
      <c r="CM18" s="70" t="str">
        <f t="shared" si="19"/>
        <v/>
      </c>
      <c r="CN18" s="70" t="str">
        <f t="shared" si="19"/>
        <v/>
      </c>
      <c r="CO18" s="70" t="str">
        <f t="shared" si="20"/>
        <v/>
      </c>
      <c r="CP18" s="70" t="str">
        <f t="shared" si="20"/>
        <v/>
      </c>
      <c r="CQ18" s="54" t="str">
        <f t="shared" si="20"/>
        <v/>
      </c>
      <c r="CR18" s="54" t="str">
        <f t="shared" si="20"/>
        <v/>
      </c>
      <c r="CS18" s="54" t="str">
        <f t="shared" si="20"/>
        <v/>
      </c>
      <c r="CT18" s="54" t="str">
        <f t="shared" si="20"/>
        <v/>
      </c>
      <c r="CU18" s="54" t="str">
        <f t="shared" si="20"/>
        <v/>
      </c>
      <c r="CV18" s="54" t="str">
        <f t="shared" si="20"/>
        <v/>
      </c>
      <c r="CW18" s="54" t="str">
        <f t="shared" si="20"/>
        <v/>
      </c>
      <c r="CX18" s="54" t="str">
        <f t="shared" si="20"/>
        <v/>
      </c>
      <c r="CY18" s="54" t="str">
        <f t="shared" si="21"/>
        <v/>
      </c>
      <c r="CZ18" s="54" t="str">
        <f t="shared" si="21"/>
        <v/>
      </c>
      <c r="DA18" s="54" t="str">
        <f t="shared" si="21"/>
        <v/>
      </c>
      <c r="DB18" s="54" t="str">
        <f t="shared" si="21"/>
        <v/>
      </c>
      <c r="DC18" s="54" t="str">
        <f t="shared" si="21"/>
        <v/>
      </c>
      <c r="DD18" s="54" t="str">
        <f t="shared" si="21"/>
        <v/>
      </c>
      <c r="DE18" s="54" t="str">
        <f t="shared" si="21"/>
        <v/>
      </c>
      <c r="DF18" s="54" t="str">
        <f t="shared" si="21"/>
        <v/>
      </c>
      <c r="DG18" s="54" t="str">
        <f t="shared" si="21"/>
        <v/>
      </c>
      <c r="DH18" s="73" t="str">
        <f t="shared" si="21"/>
        <v/>
      </c>
      <c r="DI18" s="54" t="s">
        <v>424</v>
      </c>
      <c r="DJ18" s="54" t="s">
        <v>425</v>
      </c>
    </row>
    <row r="19" spans="1:114">
      <c r="A19" s="74">
        <v>100051</v>
      </c>
      <c r="B19" s="68" t="s">
        <v>132</v>
      </c>
      <c r="C19" s="68" t="s">
        <v>133</v>
      </c>
      <c r="D19" s="68" t="s">
        <v>134</v>
      </c>
      <c r="E19" s="68" t="s">
        <v>151</v>
      </c>
      <c r="F19" s="68"/>
      <c r="G19" s="68"/>
      <c r="H19" s="68"/>
      <c r="I19" s="68">
        <v>90</v>
      </c>
      <c r="J19" s="68">
        <v>0</v>
      </c>
      <c r="K19" s="68">
        <v>54</v>
      </c>
      <c r="L19" s="68">
        <v>12</v>
      </c>
      <c r="M19" s="68">
        <v>24</v>
      </c>
      <c r="N19" s="68">
        <v>36</v>
      </c>
      <c r="O19" s="68">
        <v>0</v>
      </c>
      <c r="P19" s="68">
        <v>90</v>
      </c>
      <c r="Q19" s="69">
        <f t="shared" si="3"/>
        <v>100051</v>
      </c>
      <c r="R19" s="69">
        <f>COUNTIF($T$4:T19,T19)</f>
        <v>16</v>
      </c>
      <c r="S19" s="69" t="str">
        <f>IF(R19=1,COUNTIF($R$4:R19,1),"")</f>
        <v/>
      </c>
      <c r="T19" s="70" t="str">
        <f>施設状況!$D19&amp;施設状況!$B19</f>
        <v>中央区01保育所</v>
      </c>
      <c r="U19" s="70" t="str">
        <f>施設状況!$E19</f>
        <v>ちゃいれっく北７条西保育園</v>
      </c>
      <c r="V19" s="71">
        <v>15</v>
      </c>
      <c r="W19" s="72" t="str">
        <f t="shared" si="13"/>
        <v>啓明ともいき保育園</v>
      </c>
      <c r="X19" s="70" t="str">
        <f t="shared" si="13"/>
        <v>スクルドエンジェル保育園新琴似園</v>
      </c>
      <c r="Y19" s="70" t="str">
        <f t="shared" si="13"/>
        <v>勤医協ぽぷら保育園</v>
      </c>
      <c r="Z19" s="70" t="str">
        <f t="shared" si="13"/>
        <v>ニチイキッズしろいし保育園</v>
      </c>
      <c r="AA19" s="70" t="str">
        <f t="shared" si="13"/>
        <v/>
      </c>
      <c r="AB19" s="70" t="str">
        <f t="shared" si="13"/>
        <v/>
      </c>
      <c r="AC19" s="70" t="str">
        <f t="shared" si="13"/>
        <v/>
      </c>
      <c r="AD19" s="70" t="str">
        <f t="shared" si="13"/>
        <v/>
      </c>
      <c r="AE19" s="70" t="str">
        <f t="shared" si="13"/>
        <v>札幌宮の沢雲母保育園</v>
      </c>
      <c r="AF19" s="70" t="str">
        <f t="shared" si="13"/>
        <v/>
      </c>
      <c r="AG19" s="70" t="str">
        <f t="shared" si="14"/>
        <v/>
      </c>
      <c r="AH19" s="70" t="str">
        <f t="shared" si="14"/>
        <v/>
      </c>
      <c r="AI19" s="70" t="str">
        <f t="shared" si="14"/>
        <v/>
      </c>
      <c r="AJ19" s="70" t="str">
        <f t="shared" si="14"/>
        <v/>
      </c>
      <c r="AK19" s="70" t="str">
        <f t="shared" si="14"/>
        <v/>
      </c>
      <c r="AL19" s="70" t="str">
        <f t="shared" si="14"/>
        <v/>
      </c>
      <c r="AM19" s="70" t="str">
        <f t="shared" si="14"/>
        <v/>
      </c>
      <c r="AN19" s="70" t="str">
        <f t="shared" si="14"/>
        <v/>
      </c>
      <c r="AO19" s="70" t="str">
        <f t="shared" si="14"/>
        <v/>
      </c>
      <c r="AP19" s="70" t="str">
        <f t="shared" si="14"/>
        <v/>
      </c>
      <c r="AQ19" s="70" t="str">
        <f t="shared" si="15"/>
        <v>認定こども園マミーポッケ</v>
      </c>
      <c r="AR19" s="70" t="str">
        <f t="shared" si="15"/>
        <v>認定こども園メルシー学院</v>
      </c>
      <c r="AS19" s="70" t="str">
        <f t="shared" si="15"/>
        <v>認定こども園元町杉の子保育園</v>
      </c>
      <c r="AT19" s="70" t="str">
        <f t="shared" si="15"/>
        <v>幼保連携型認定こども園北郷札幌幼稚園</v>
      </c>
      <c r="AU19" s="70" t="str">
        <f t="shared" si="15"/>
        <v>ひばりが丘あすなろ認定こども園</v>
      </c>
      <c r="AV19" s="70" t="str">
        <f t="shared" si="15"/>
        <v>認定こども園羊丘藤保育園</v>
      </c>
      <c r="AW19" s="70" t="str">
        <f t="shared" si="15"/>
        <v/>
      </c>
      <c r="AX19" s="70" t="str">
        <f t="shared" si="15"/>
        <v/>
      </c>
      <c r="AY19" s="70" t="str">
        <f t="shared" si="15"/>
        <v>宮の沢桃の花こども園</v>
      </c>
      <c r="AZ19" s="70" t="str">
        <f t="shared" si="15"/>
        <v>稲穂中央保育園</v>
      </c>
      <c r="BA19" s="70" t="str">
        <f t="shared" si="16"/>
        <v>ひまわり保育園</v>
      </c>
      <c r="BB19" s="70" t="str">
        <f t="shared" si="16"/>
        <v/>
      </c>
      <c r="BC19" s="70" t="str">
        <f t="shared" si="16"/>
        <v/>
      </c>
      <c r="BD19" s="70" t="str">
        <f t="shared" si="16"/>
        <v/>
      </c>
      <c r="BE19" s="70" t="str">
        <f t="shared" si="16"/>
        <v/>
      </c>
      <c r="BF19" s="70" t="str">
        <f t="shared" si="16"/>
        <v>とよひらる～む</v>
      </c>
      <c r="BG19" s="70" t="str">
        <f t="shared" si="16"/>
        <v/>
      </c>
      <c r="BH19" s="70" t="str">
        <f t="shared" si="16"/>
        <v/>
      </c>
      <c r="BI19" s="70" t="str">
        <f t="shared" si="16"/>
        <v>すまいる保育園</v>
      </c>
      <c r="BJ19" s="70" t="str">
        <f t="shared" si="16"/>
        <v/>
      </c>
      <c r="BK19" s="70" t="str">
        <f t="shared" si="17"/>
        <v/>
      </c>
      <c r="BL19" s="70" t="str">
        <f t="shared" si="17"/>
        <v/>
      </c>
      <c r="BM19" s="70" t="str">
        <f t="shared" si="17"/>
        <v/>
      </c>
      <c r="BN19" s="70" t="str">
        <f t="shared" si="17"/>
        <v/>
      </c>
      <c r="BO19" s="70" t="str">
        <f t="shared" si="17"/>
        <v/>
      </c>
      <c r="BP19" s="70" t="str">
        <f t="shared" si="17"/>
        <v/>
      </c>
      <c r="BQ19" s="70" t="str">
        <f t="shared" si="17"/>
        <v/>
      </c>
      <c r="BR19" s="70" t="str">
        <f t="shared" si="17"/>
        <v/>
      </c>
      <c r="BS19" s="70" t="str">
        <f t="shared" si="17"/>
        <v/>
      </c>
      <c r="BT19" s="70" t="str">
        <f t="shared" si="17"/>
        <v/>
      </c>
      <c r="BU19" s="70" t="str">
        <f t="shared" si="18"/>
        <v/>
      </c>
      <c r="BV19" s="70" t="str">
        <f t="shared" si="18"/>
        <v/>
      </c>
      <c r="BW19" s="70" t="str">
        <f t="shared" si="18"/>
        <v/>
      </c>
      <c r="BX19" s="70" t="str">
        <f t="shared" si="18"/>
        <v/>
      </c>
      <c r="BY19" s="70" t="str">
        <f t="shared" si="18"/>
        <v/>
      </c>
      <c r="BZ19" s="70" t="str">
        <f t="shared" si="18"/>
        <v/>
      </c>
      <c r="CA19" s="70" t="str">
        <f t="shared" si="18"/>
        <v/>
      </c>
      <c r="CB19" s="70" t="str">
        <f t="shared" si="18"/>
        <v/>
      </c>
      <c r="CC19" s="70" t="str">
        <f t="shared" si="18"/>
        <v/>
      </c>
      <c r="CD19" s="70" t="str">
        <f t="shared" si="18"/>
        <v/>
      </c>
      <c r="CE19" s="70" t="str">
        <f t="shared" si="19"/>
        <v/>
      </c>
      <c r="CF19" s="70" t="str">
        <f t="shared" si="19"/>
        <v/>
      </c>
      <c r="CG19" s="70" t="str">
        <f t="shared" si="19"/>
        <v/>
      </c>
      <c r="CH19" s="70" t="str">
        <f t="shared" si="19"/>
        <v/>
      </c>
      <c r="CI19" s="70" t="str">
        <f t="shared" si="19"/>
        <v/>
      </c>
      <c r="CJ19" s="70" t="str">
        <f t="shared" si="19"/>
        <v/>
      </c>
      <c r="CK19" s="70" t="str">
        <f t="shared" si="19"/>
        <v/>
      </c>
      <c r="CL19" s="70" t="str">
        <f t="shared" si="19"/>
        <v/>
      </c>
      <c r="CM19" s="70" t="str">
        <f t="shared" si="19"/>
        <v/>
      </c>
      <c r="CN19" s="70" t="str">
        <f t="shared" si="19"/>
        <v/>
      </c>
      <c r="CO19" s="70" t="str">
        <f t="shared" si="20"/>
        <v/>
      </c>
      <c r="CP19" s="70" t="str">
        <f t="shared" si="20"/>
        <v/>
      </c>
      <c r="CQ19" s="54" t="str">
        <f t="shared" si="20"/>
        <v/>
      </c>
      <c r="CR19" s="54" t="str">
        <f t="shared" si="20"/>
        <v/>
      </c>
      <c r="CS19" s="54" t="str">
        <f t="shared" si="20"/>
        <v/>
      </c>
      <c r="CT19" s="54" t="str">
        <f t="shared" si="20"/>
        <v/>
      </c>
      <c r="CU19" s="54" t="str">
        <f t="shared" si="20"/>
        <v/>
      </c>
      <c r="CV19" s="54" t="str">
        <f t="shared" si="20"/>
        <v/>
      </c>
      <c r="CW19" s="54" t="str">
        <f t="shared" si="20"/>
        <v/>
      </c>
      <c r="CX19" s="54" t="str">
        <f t="shared" si="20"/>
        <v/>
      </c>
      <c r="CY19" s="54" t="str">
        <f t="shared" si="21"/>
        <v/>
      </c>
      <c r="CZ19" s="54" t="str">
        <f t="shared" si="21"/>
        <v/>
      </c>
      <c r="DA19" s="54" t="str">
        <f t="shared" si="21"/>
        <v/>
      </c>
      <c r="DB19" s="54" t="str">
        <f t="shared" si="21"/>
        <v/>
      </c>
      <c r="DC19" s="54" t="str">
        <f t="shared" si="21"/>
        <v/>
      </c>
      <c r="DD19" s="54" t="str">
        <f t="shared" si="21"/>
        <v/>
      </c>
      <c r="DE19" s="54" t="str">
        <f t="shared" si="21"/>
        <v/>
      </c>
      <c r="DF19" s="54" t="str">
        <f t="shared" si="21"/>
        <v/>
      </c>
      <c r="DG19" s="54" t="str">
        <f t="shared" si="21"/>
        <v/>
      </c>
      <c r="DH19" s="73" t="str">
        <f t="shared" si="21"/>
        <v/>
      </c>
      <c r="DI19" s="54" t="s">
        <v>426</v>
      </c>
      <c r="DJ19" s="54" t="s">
        <v>427</v>
      </c>
    </row>
    <row r="20" spans="1:114">
      <c r="A20" s="74">
        <v>100052</v>
      </c>
      <c r="B20" s="68" t="s">
        <v>132</v>
      </c>
      <c r="C20" s="68" t="s">
        <v>133</v>
      </c>
      <c r="D20" s="68" t="s">
        <v>134</v>
      </c>
      <c r="E20" s="68" t="s">
        <v>152</v>
      </c>
      <c r="F20" s="68"/>
      <c r="G20" s="68"/>
      <c r="H20" s="68"/>
      <c r="I20" s="68">
        <v>90</v>
      </c>
      <c r="J20" s="68">
        <v>0</v>
      </c>
      <c r="K20" s="68">
        <v>50</v>
      </c>
      <c r="L20" s="68">
        <v>9</v>
      </c>
      <c r="M20" s="68">
        <v>31</v>
      </c>
      <c r="N20" s="68">
        <v>40</v>
      </c>
      <c r="O20" s="68">
        <v>0</v>
      </c>
      <c r="P20" s="68">
        <v>90</v>
      </c>
      <c r="Q20" s="69">
        <f t="shared" si="3"/>
        <v>100052</v>
      </c>
      <c r="R20" s="69">
        <f>COUNTIF($T$4:T20,T20)</f>
        <v>17</v>
      </c>
      <c r="S20" s="69" t="str">
        <f>IF(R20=1,COUNTIF($R$4:R20,1),"")</f>
        <v/>
      </c>
      <c r="T20" s="70" t="str">
        <f>施設状況!$D20&amp;施設状況!$B20</f>
        <v>中央区01保育所</v>
      </c>
      <c r="U20" s="70" t="str">
        <f>施設状況!$E20</f>
        <v>札幌時計台雲母保育園</v>
      </c>
      <c r="V20" s="71">
        <v>16</v>
      </c>
      <c r="W20" s="72" t="str">
        <f t="shared" si="13"/>
        <v>ちゃいれっく北７条西保育園</v>
      </c>
      <c r="X20" s="70" t="str">
        <f t="shared" si="13"/>
        <v>ニチイキッズさっぽろ保育園</v>
      </c>
      <c r="Y20" s="70" t="str">
        <f t="shared" si="13"/>
        <v>愛和新穂保育園</v>
      </c>
      <c r="Z20" s="70" t="str">
        <f t="shared" si="13"/>
        <v>南郷通たかだ保育園</v>
      </c>
      <c r="AA20" s="70" t="str">
        <f t="shared" si="13"/>
        <v/>
      </c>
      <c r="AB20" s="70" t="str">
        <f t="shared" si="13"/>
        <v/>
      </c>
      <c r="AC20" s="70" t="str">
        <f t="shared" si="13"/>
        <v/>
      </c>
      <c r="AD20" s="70" t="str">
        <f t="shared" si="13"/>
        <v/>
      </c>
      <c r="AE20" s="70" t="str">
        <f t="shared" si="13"/>
        <v>発寒もりのわ保育園</v>
      </c>
      <c r="AF20" s="70" t="str">
        <f t="shared" si="13"/>
        <v/>
      </c>
      <c r="AG20" s="70" t="str">
        <f t="shared" si="14"/>
        <v/>
      </c>
      <c r="AH20" s="70" t="str">
        <f t="shared" si="14"/>
        <v/>
      </c>
      <c r="AI20" s="70" t="str">
        <f t="shared" si="14"/>
        <v/>
      </c>
      <c r="AJ20" s="70" t="str">
        <f t="shared" si="14"/>
        <v/>
      </c>
      <c r="AK20" s="70" t="str">
        <f t="shared" si="14"/>
        <v/>
      </c>
      <c r="AL20" s="70" t="str">
        <f t="shared" si="14"/>
        <v/>
      </c>
      <c r="AM20" s="70" t="str">
        <f t="shared" si="14"/>
        <v/>
      </c>
      <c r="AN20" s="70" t="str">
        <f t="shared" si="14"/>
        <v/>
      </c>
      <c r="AO20" s="70" t="str">
        <f t="shared" si="14"/>
        <v/>
      </c>
      <c r="AP20" s="70" t="str">
        <f t="shared" si="14"/>
        <v/>
      </c>
      <c r="AQ20" s="70" t="str">
        <f t="shared" si="15"/>
        <v/>
      </c>
      <c r="AR20" s="70" t="str">
        <f t="shared" si="15"/>
        <v>認定こども園太平あずさ保育園</v>
      </c>
      <c r="AS20" s="70" t="str">
        <f t="shared" si="15"/>
        <v>認定こども園東苗穂保育園</v>
      </c>
      <c r="AT20" s="70" t="str">
        <f t="shared" si="15"/>
        <v>認定こども園菊水元町第二保育園</v>
      </c>
      <c r="AU20" s="70" t="str">
        <f t="shared" si="15"/>
        <v/>
      </c>
      <c r="AV20" s="70" t="str">
        <f t="shared" si="15"/>
        <v>西岡高台こども園</v>
      </c>
      <c r="AW20" s="70" t="str">
        <f t="shared" si="15"/>
        <v/>
      </c>
      <c r="AX20" s="70" t="str">
        <f t="shared" si="15"/>
        <v/>
      </c>
      <c r="AY20" s="70" t="str">
        <f t="shared" si="15"/>
        <v>認定こども園発寒わんぱく保育園</v>
      </c>
      <c r="AZ20" s="70" t="str">
        <f t="shared" si="15"/>
        <v>認定こども園手稲札幌アカデミー</v>
      </c>
      <c r="BA20" s="70" t="str">
        <f t="shared" si="16"/>
        <v>おーるまいてぃ中央保育室</v>
      </c>
      <c r="BB20" s="70" t="str">
        <f t="shared" si="16"/>
        <v/>
      </c>
      <c r="BC20" s="70" t="str">
        <f t="shared" si="16"/>
        <v/>
      </c>
      <c r="BD20" s="70" t="str">
        <f t="shared" si="16"/>
        <v/>
      </c>
      <c r="BE20" s="70" t="str">
        <f t="shared" si="16"/>
        <v/>
      </c>
      <c r="BF20" s="70" t="str">
        <f t="shared" si="16"/>
        <v>さくらいろ保育園</v>
      </c>
      <c r="BG20" s="70" t="str">
        <f t="shared" si="16"/>
        <v/>
      </c>
      <c r="BH20" s="70" t="str">
        <f t="shared" si="16"/>
        <v/>
      </c>
      <c r="BI20" s="70" t="str">
        <f t="shared" si="16"/>
        <v/>
      </c>
      <c r="BJ20" s="70" t="str">
        <f t="shared" si="16"/>
        <v/>
      </c>
      <c r="BK20" s="70" t="str">
        <f t="shared" si="17"/>
        <v/>
      </c>
      <c r="BL20" s="70" t="str">
        <f t="shared" si="17"/>
        <v/>
      </c>
      <c r="BM20" s="70" t="str">
        <f t="shared" si="17"/>
        <v/>
      </c>
      <c r="BN20" s="70" t="str">
        <f t="shared" si="17"/>
        <v/>
      </c>
      <c r="BO20" s="70" t="str">
        <f t="shared" si="17"/>
        <v/>
      </c>
      <c r="BP20" s="70" t="str">
        <f t="shared" si="17"/>
        <v/>
      </c>
      <c r="BQ20" s="70" t="str">
        <f t="shared" si="17"/>
        <v/>
      </c>
      <c r="BR20" s="70" t="str">
        <f t="shared" si="17"/>
        <v/>
      </c>
      <c r="BS20" s="70" t="str">
        <f t="shared" si="17"/>
        <v/>
      </c>
      <c r="BT20" s="70" t="str">
        <f t="shared" si="17"/>
        <v/>
      </c>
      <c r="BU20" s="70" t="str">
        <f t="shared" si="18"/>
        <v/>
      </c>
      <c r="BV20" s="70" t="str">
        <f t="shared" si="18"/>
        <v/>
      </c>
      <c r="BW20" s="70" t="str">
        <f t="shared" si="18"/>
        <v/>
      </c>
      <c r="BX20" s="70" t="str">
        <f t="shared" si="18"/>
        <v/>
      </c>
      <c r="BY20" s="70" t="str">
        <f t="shared" si="18"/>
        <v/>
      </c>
      <c r="BZ20" s="70" t="str">
        <f t="shared" si="18"/>
        <v/>
      </c>
      <c r="CA20" s="70" t="str">
        <f t="shared" si="18"/>
        <v/>
      </c>
      <c r="CB20" s="70" t="str">
        <f t="shared" si="18"/>
        <v/>
      </c>
      <c r="CC20" s="70" t="str">
        <f t="shared" si="18"/>
        <v/>
      </c>
      <c r="CD20" s="70" t="str">
        <f t="shared" si="18"/>
        <v/>
      </c>
      <c r="CE20" s="70" t="str">
        <f t="shared" si="19"/>
        <v/>
      </c>
      <c r="CF20" s="70" t="str">
        <f t="shared" si="19"/>
        <v/>
      </c>
      <c r="CG20" s="70" t="str">
        <f t="shared" si="19"/>
        <v/>
      </c>
      <c r="CH20" s="70" t="str">
        <f t="shared" si="19"/>
        <v/>
      </c>
      <c r="CI20" s="70" t="str">
        <f t="shared" si="19"/>
        <v/>
      </c>
      <c r="CJ20" s="70" t="str">
        <f t="shared" si="19"/>
        <v/>
      </c>
      <c r="CK20" s="70" t="str">
        <f t="shared" si="19"/>
        <v/>
      </c>
      <c r="CL20" s="70" t="str">
        <f t="shared" si="19"/>
        <v/>
      </c>
      <c r="CM20" s="70" t="str">
        <f t="shared" si="19"/>
        <v/>
      </c>
      <c r="CN20" s="70" t="str">
        <f t="shared" si="19"/>
        <v/>
      </c>
      <c r="CO20" s="70" t="str">
        <f t="shared" si="20"/>
        <v/>
      </c>
      <c r="CP20" s="70" t="str">
        <f t="shared" si="20"/>
        <v/>
      </c>
      <c r="CQ20" s="54" t="str">
        <f t="shared" si="20"/>
        <v/>
      </c>
      <c r="CR20" s="54" t="str">
        <f t="shared" si="20"/>
        <v/>
      </c>
      <c r="CS20" s="54" t="str">
        <f t="shared" si="20"/>
        <v/>
      </c>
      <c r="CT20" s="54" t="str">
        <f t="shared" si="20"/>
        <v/>
      </c>
      <c r="CU20" s="54" t="str">
        <f t="shared" si="20"/>
        <v/>
      </c>
      <c r="CV20" s="54" t="str">
        <f t="shared" si="20"/>
        <v/>
      </c>
      <c r="CW20" s="54" t="str">
        <f t="shared" si="20"/>
        <v/>
      </c>
      <c r="CX20" s="54" t="str">
        <f t="shared" si="20"/>
        <v/>
      </c>
      <c r="CY20" s="54" t="str">
        <f t="shared" si="21"/>
        <v/>
      </c>
      <c r="CZ20" s="54" t="str">
        <f t="shared" si="21"/>
        <v/>
      </c>
      <c r="DA20" s="54" t="str">
        <f t="shared" si="21"/>
        <v/>
      </c>
      <c r="DB20" s="54" t="str">
        <f t="shared" si="21"/>
        <v/>
      </c>
      <c r="DC20" s="54" t="str">
        <f t="shared" si="21"/>
        <v/>
      </c>
      <c r="DD20" s="54" t="str">
        <f t="shared" si="21"/>
        <v/>
      </c>
      <c r="DE20" s="54" t="str">
        <f t="shared" si="21"/>
        <v/>
      </c>
      <c r="DF20" s="54" t="str">
        <f t="shared" si="21"/>
        <v/>
      </c>
      <c r="DG20" s="54" t="str">
        <f t="shared" si="21"/>
        <v/>
      </c>
      <c r="DH20" s="73" t="str">
        <f t="shared" si="21"/>
        <v/>
      </c>
      <c r="DI20" s="54" t="s">
        <v>428</v>
      </c>
      <c r="DJ20" s="54" t="s">
        <v>429</v>
      </c>
    </row>
    <row r="21" spans="1:114">
      <c r="A21" s="74">
        <v>100068</v>
      </c>
      <c r="B21" s="68" t="s">
        <v>132</v>
      </c>
      <c r="C21" s="68" t="s">
        <v>133</v>
      </c>
      <c r="D21" s="68" t="s">
        <v>134</v>
      </c>
      <c r="E21" s="68" t="s">
        <v>1390</v>
      </c>
      <c r="F21" s="68"/>
      <c r="G21" s="68"/>
      <c r="H21" s="68"/>
      <c r="I21" s="68">
        <v>60</v>
      </c>
      <c r="J21" s="68">
        <v>0</v>
      </c>
      <c r="K21" s="68">
        <v>33</v>
      </c>
      <c r="L21" s="68">
        <v>6</v>
      </c>
      <c r="M21" s="68">
        <v>21</v>
      </c>
      <c r="N21" s="68">
        <v>27</v>
      </c>
      <c r="O21" s="68">
        <v>0</v>
      </c>
      <c r="P21" s="68">
        <v>60</v>
      </c>
      <c r="Q21" s="69">
        <f t="shared" si="3"/>
        <v>100068</v>
      </c>
      <c r="R21" s="69">
        <f>COUNTIF($T$4:T21,T21)</f>
        <v>18</v>
      </c>
      <c r="S21" s="69" t="str">
        <f>IF(R21=1,COUNTIF($R$4:R21,1),"")</f>
        <v/>
      </c>
      <c r="T21" s="70" t="str">
        <f>施設状況!$D21&amp;施設状況!$B21</f>
        <v>中央区01保育所</v>
      </c>
      <c r="U21" s="70" t="str">
        <f>施設状況!$E21</f>
        <v>札幌ハイジ保育園苗穂保育ルーム</v>
      </c>
      <c r="V21" s="71">
        <v>17</v>
      </c>
      <c r="W21" s="72" t="str">
        <f t="shared" si="13"/>
        <v>札幌時計台雲母保育園</v>
      </c>
      <c r="X21" s="70" t="str">
        <f t="shared" si="13"/>
        <v>保育所おーるまいてぃ屯田園</v>
      </c>
      <c r="Y21" s="70" t="str">
        <f t="shared" si="13"/>
        <v>かりき保育園</v>
      </c>
      <c r="Z21" s="70" t="str">
        <f t="shared" si="13"/>
        <v>にこまるえん白石</v>
      </c>
      <c r="AA21" s="70" t="str">
        <f t="shared" si="13"/>
        <v/>
      </c>
      <c r="AB21" s="70" t="str">
        <f t="shared" si="13"/>
        <v/>
      </c>
      <c r="AC21" s="70" t="str">
        <f t="shared" si="13"/>
        <v/>
      </c>
      <c r="AD21" s="70" t="str">
        <f t="shared" si="13"/>
        <v/>
      </c>
      <c r="AE21" s="70" t="str">
        <f t="shared" si="13"/>
        <v>琴似にじのいろ保育園</v>
      </c>
      <c r="AF21" s="70" t="str">
        <f t="shared" si="13"/>
        <v/>
      </c>
      <c r="AG21" s="70" t="str">
        <f t="shared" si="14"/>
        <v/>
      </c>
      <c r="AH21" s="70" t="str">
        <f t="shared" si="14"/>
        <v/>
      </c>
      <c r="AI21" s="70" t="str">
        <f t="shared" si="14"/>
        <v/>
      </c>
      <c r="AJ21" s="70" t="str">
        <f t="shared" si="14"/>
        <v/>
      </c>
      <c r="AK21" s="70" t="str">
        <f t="shared" si="14"/>
        <v/>
      </c>
      <c r="AL21" s="70" t="str">
        <f t="shared" si="14"/>
        <v/>
      </c>
      <c r="AM21" s="70" t="str">
        <f t="shared" si="14"/>
        <v/>
      </c>
      <c r="AN21" s="70" t="str">
        <f t="shared" si="14"/>
        <v/>
      </c>
      <c r="AO21" s="70" t="str">
        <f t="shared" si="14"/>
        <v/>
      </c>
      <c r="AP21" s="70" t="str">
        <f t="shared" si="14"/>
        <v/>
      </c>
      <c r="AQ21" s="70" t="str">
        <f t="shared" si="15"/>
        <v/>
      </c>
      <c r="AR21" s="70" t="str">
        <f t="shared" si="15"/>
        <v>幼保連携型認定こども園ＣｉｎｑＰｅｒｌｅｓ幼稚園</v>
      </c>
      <c r="AS21" s="70" t="str">
        <f t="shared" si="15"/>
        <v>日の丸保育園</v>
      </c>
      <c r="AT21" s="70" t="str">
        <f t="shared" si="15"/>
        <v>柏葉保育園</v>
      </c>
      <c r="AU21" s="70" t="str">
        <f t="shared" si="15"/>
        <v/>
      </c>
      <c r="AV21" s="70" t="str">
        <f t="shared" si="15"/>
        <v>福住保育園</v>
      </c>
      <c r="AW21" s="70" t="str">
        <f t="shared" si="15"/>
        <v/>
      </c>
      <c r="AX21" s="70" t="str">
        <f t="shared" si="15"/>
        <v/>
      </c>
      <c r="AY21" s="70" t="str">
        <f t="shared" si="15"/>
        <v>たかさごスクール宮の沢</v>
      </c>
      <c r="AZ21" s="70" t="str">
        <f t="shared" si="15"/>
        <v/>
      </c>
      <c r="BA21" s="70" t="str">
        <f t="shared" si="16"/>
        <v>Ｓ．Ｔ．ナーサリーＳＣＨＯＯＬ山鼻南</v>
      </c>
      <c r="BB21" s="70" t="str">
        <f t="shared" si="16"/>
        <v/>
      </c>
      <c r="BC21" s="70" t="str">
        <f t="shared" si="16"/>
        <v/>
      </c>
      <c r="BD21" s="70" t="str">
        <f t="shared" si="16"/>
        <v/>
      </c>
      <c r="BE21" s="70" t="str">
        <f t="shared" si="16"/>
        <v/>
      </c>
      <c r="BF21" s="70" t="str">
        <f t="shared" si="16"/>
        <v>豊園よつば保育園</v>
      </c>
      <c r="BG21" s="70" t="str">
        <f t="shared" si="16"/>
        <v/>
      </c>
      <c r="BH21" s="70" t="str">
        <f t="shared" si="16"/>
        <v/>
      </c>
      <c r="BI21" s="70" t="str">
        <f t="shared" si="16"/>
        <v/>
      </c>
      <c r="BJ21" s="70" t="str">
        <f t="shared" si="16"/>
        <v/>
      </c>
      <c r="BK21" s="70" t="str">
        <f t="shared" si="17"/>
        <v/>
      </c>
      <c r="BL21" s="70" t="str">
        <f t="shared" si="17"/>
        <v/>
      </c>
      <c r="BM21" s="70" t="str">
        <f t="shared" si="17"/>
        <v/>
      </c>
      <c r="BN21" s="70" t="str">
        <f t="shared" si="17"/>
        <v/>
      </c>
      <c r="BO21" s="70" t="str">
        <f t="shared" si="17"/>
        <v/>
      </c>
      <c r="BP21" s="70" t="str">
        <f t="shared" si="17"/>
        <v/>
      </c>
      <c r="BQ21" s="70" t="str">
        <f t="shared" si="17"/>
        <v/>
      </c>
      <c r="BR21" s="70" t="str">
        <f t="shared" si="17"/>
        <v/>
      </c>
      <c r="BS21" s="70" t="str">
        <f t="shared" si="17"/>
        <v/>
      </c>
      <c r="BT21" s="70" t="str">
        <f t="shared" si="17"/>
        <v/>
      </c>
      <c r="BU21" s="70" t="str">
        <f t="shared" si="18"/>
        <v/>
      </c>
      <c r="BV21" s="70" t="str">
        <f t="shared" si="18"/>
        <v/>
      </c>
      <c r="BW21" s="70" t="str">
        <f t="shared" si="18"/>
        <v/>
      </c>
      <c r="BX21" s="70" t="str">
        <f t="shared" si="18"/>
        <v/>
      </c>
      <c r="BY21" s="70" t="str">
        <f t="shared" si="18"/>
        <v/>
      </c>
      <c r="BZ21" s="70" t="str">
        <f t="shared" si="18"/>
        <v/>
      </c>
      <c r="CA21" s="70" t="str">
        <f t="shared" si="18"/>
        <v/>
      </c>
      <c r="CB21" s="70" t="str">
        <f t="shared" si="18"/>
        <v/>
      </c>
      <c r="CC21" s="70" t="str">
        <f t="shared" si="18"/>
        <v/>
      </c>
      <c r="CD21" s="70" t="str">
        <f t="shared" si="18"/>
        <v/>
      </c>
      <c r="CE21" s="70" t="str">
        <f t="shared" si="19"/>
        <v/>
      </c>
      <c r="CF21" s="70" t="str">
        <f t="shared" si="19"/>
        <v/>
      </c>
      <c r="CG21" s="70" t="str">
        <f t="shared" si="19"/>
        <v/>
      </c>
      <c r="CH21" s="70" t="str">
        <f t="shared" si="19"/>
        <v/>
      </c>
      <c r="CI21" s="70" t="str">
        <f t="shared" si="19"/>
        <v/>
      </c>
      <c r="CJ21" s="70" t="str">
        <f t="shared" si="19"/>
        <v/>
      </c>
      <c r="CK21" s="70" t="str">
        <f t="shared" si="19"/>
        <v/>
      </c>
      <c r="CL21" s="70" t="str">
        <f t="shared" si="19"/>
        <v/>
      </c>
      <c r="CM21" s="70" t="str">
        <f t="shared" si="19"/>
        <v/>
      </c>
      <c r="CN21" s="70" t="str">
        <f t="shared" si="19"/>
        <v/>
      </c>
      <c r="CO21" s="70" t="str">
        <f t="shared" si="20"/>
        <v/>
      </c>
      <c r="CP21" s="70" t="str">
        <f t="shared" si="20"/>
        <v/>
      </c>
      <c r="CQ21" s="54" t="str">
        <f t="shared" si="20"/>
        <v/>
      </c>
      <c r="CR21" s="54" t="str">
        <f t="shared" si="20"/>
        <v/>
      </c>
      <c r="CS21" s="54" t="str">
        <f t="shared" si="20"/>
        <v/>
      </c>
      <c r="CT21" s="54" t="str">
        <f t="shared" si="20"/>
        <v/>
      </c>
      <c r="CU21" s="54" t="str">
        <f t="shared" si="20"/>
        <v/>
      </c>
      <c r="CV21" s="54" t="str">
        <f t="shared" si="20"/>
        <v/>
      </c>
      <c r="CW21" s="54" t="str">
        <f t="shared" si="20"/>
        <v/>
      </c>
      <c r="CX21" s="54" t="str">
        <f t="shared" si="20"/>
        <v/>
      </c>
      <c r="CY21" s="54" t="str">
        <f t="shared" si="21"/>
        <v/>
      </c>
      <c r="CZ21" s="54" t="str">
        <f t="shared" si="21"/>
        <v/>
      </c>
      <c r="DA21" s="54" t="str">
        <f t="shared" si="21"/>
        <v/>
      </c>
      <c r="DB21" s="54" t="str">
        <f t="shared" si="21"/>
        <v/>
      </c>
      <c r="DC21" s="54" t="str">
        <f t="shared" si="21"/>
        <v/>
      </c>
      <c r="DD21" s="54" t="str">
        <f t="shared" si="21"/>
        <v/>
      </c>
      <c r="DE21" s="54" t="str">
        <f t="shared" si="21"/>
        <v/>
      </c>
      <c r="DF21" s="54" t="str">
        <f t="shared" si="21"/>
        <v/>
      </c>
      <c r="DG21" s="54" t="str">
        <f t="shared" si="21"/>
        <v/>
      </c>
      <c r="DH21" s="73" t="str">
        <f t="shared" si="21"/>
        <v/>
      </c>
      <c r="DI21" s="54" t="s">
        <v>430</v>
      </c>
      <c r="DJ21" s="54" t="s">
        <v>431</v>
      </c>
    </row>
    <row r="22" spans="1:114">
      <c r="A22" s="74">
        <v>100067</v>
      </c>
      <c r="B22" s="68" t="s">
        <v>132</v>
      </c>
      <c r="C22" s="68" t="s">
        <v>133</v>
      </c>
      <c r="D22" s="68" t="s">
        <v>134</v>
      </c>
      <c r="E22" s="68" t="s">
        <v>153</v>
      </c>
      <c r="F22" s="68"/>
      <c r="G22" s="68"/>
      <c r="H22" s="68"/>
      <c r="I22" s="68">
        <v>60</v>
      </c>
      <c r="J22" s="68">
        <v>0</v>
      </c>
      <c r="K22" s="68">
        <v>33</v>
      </c>
      <c r="L22" s="68">
        <v>6</v>
      </c>
      <c r="M22" s="68">
        <v>21</v>
      </c>
      <c r="N22" s="68">
        <v>27</v>
      </c>
      <c r="O22" s="68">
        <v>0</v>
      </c>
      <c r="P22" s="68">
        <v>60</v>
      </c>
      <c r="Q22" s="69">
        <f t="shared" si="3"/>
        <v>100067</v>
      </c>
      <c r="R22" s="69">
        <f>COUNTIF($T$4:T22,T22)</f>
        <v>19</v>
      </c>
      <c r="S22" s="69" t="str">
        <f>IF(R22=1,COUNTIF($R$4:R22,1),"")</f>
        <v/>
      </c>
      <c r="T22" s="70" t="str">
        <f>施設状況!$D22&amp;施設状況!$B22</f>
        <v>中央区01保育所</v>
      </c>
      <c r="U22" s="70" t="str">
        <f>施設状況!$E22</f>
        <v>こどもプラザ青い鳥</v>
      </c>
      <c r="V22" s="71">
        <v>18</v>
      </c>
      <c r="W22" s="72" t="str">
        <f t="shared" si="13"/>
        <v>札幌ハイジ保育園苗穂保育ルーム</v>
      </c>
      <c r="X22" s="70" t="str">
        <f t="shared" si="13"/>
        <v>あいの里第２協働保育園</v>
      </c>
      <c r="Y22" s="70" t="str">
        <f t="shared" si="13"/>
        <v>アートチャイルドケア札幌元町</v>
      </c>
      <c r="Z22" s="70" t="str">
        <f t="shared" si="13"/>
        <v/>
      </c>
      <c r="AA22" s="70" t="str">
        <f t="shared" si="13"/>
        <v/>
      </c>
      <c r="AB22" s="70" t="str">
        <f t="shared" si="13"/>
        <v/>
      </c>
      <c r="AC22" s="70" t="str">
        <f t="shared" si="13"/>
        <v/>
      </c>
      <c r="AD22" s="70" t="str">
        <f t="shared" si="13"/>
        <v/>
      </c>
      <c r="AE22" s="70" t="str">
        <f t="shared" si="13"/>
        <v>ピッコロ子ども倶楽部発寒南駅前園</v>
      </c>
      <c r="AF22" s="70" t="str">
        <f t="shared" si="13"/>
        <v/>
      </c>
      <c r="AG22" s="70" t="str">
        <f t="shared" si="14"/>
        <v/>
      </c>
      <c r="AH22" s="70" t="str">
        <f t="shared" si="14"/>
        <v/>
      </c>
      <c r="AI22" s="70" t="str">
        <f t="shared" si="14"/>
        <v/>
      </c>
      <c r="AJ22" s="70" t="str">
        <f t="shared" si="14"/>
        <v/>
      </c>
      <c r="AK22" s="70" t="str">
        <f t="shared" si="14"/>
        <v/>
      </c>
      <c r="AL22" s="70" t="str">
        <f t="shared" si="14"/>
        <v/>
      </c>
      <c r="AM22" s="70" t="str">
        <f t="shared" si="14"/>
        <v/>
      </c>
      <c r="AN22" s="70" t="str">
        <f t="shared" si="14"/>
        <v/>
      </c>
      <c r="AO22" s="70" t="str">
        <f t="shared" si="14"/>
        <v/>
      </c>
      <c r="AP22" s="70" t="str">
        <f t="shared" si="14"/>
        <v/>
      </c>
      <c r="AQ22" s="70" t="str">
        <f t="shared" si="15"/>
        <v/>
      </c>
      <c r="AR22" s="70" t="str">
        <f t="shared" si="15"/>
        <v>認定こども園こころ篠路保育園</v>
      </c>
      <c r="AS22" s="70" t="str">
        <f t="shared" si="15"/>
        <v>保育所型認定こども園丘珠ひばり保育園</v>
      </c>
      <c r="AT22" s="70" t="str">
        <f t="shared" si="15"/>
        <v>保育所型認定こども園白石中央保育園</v>
      </c>
      <c r="AU22" s="70" t="str">
        <f t="shared" si="15"/>
        <v/>
      </c>
      <c r="AV22" s="70" t="str">
        <f t="shared" si="15"/>
        <v>平岸興正こども園</v>
      </c>
      <c r="AW22" s="70" t="str">
        <f t="shared" si="15"/>
        <v/>
      </c>
      <c r="AX22" s="70" t="str">
        <f t="shared" si="15"/>
        <v/>
      </c>
      <c r="AY22" s="70" t="str">
        <f t="shared" si="15"/>
        <v>認定こども園かがやき</v>
      </c>
      <c r="AZ22" s="70" t="str">
        <f t="shared" si="15"/>
        <v/>
      </c>
      <c r="BA22" s="70" t="str">
        <f t="shared" si="16"/>
        <v>保育園キッズランド札幌こうさい園</v>
      </c>
      <c r="BB22" s="70" t="str">
        <f t="shared" si="16"/>
        <v/>
      </c>
      <c r="BC22" s="70" t="str">
        <f t="shared" si="16"/>
        <v/>
      </c>
      <c r="BD22" s="70" t="str">
        <f t="shared" si="16"/>
        <v/>
      </c>
      <c r="BE22" s="70" t="str">
        <f t="shared" si="16"/>
        <v/>
      </c>
      <c r="BF22" s="70" t="str">
        <f t="shared" si="16"/>
        <v>西岡くりの木保育園</v>
      </c>
      <c r="BG22" s="70" t="str">
        <f t="shared" si="16"/>
        <v/>
      </c>
      <c r="BH22" s="70" t="str">
        <f t="shared" si="16"/>
        <v/>
      </c>
      <c r="BI22" s="70" t="str">
        <f t="shared" si="16"/>
        <v/>
      </c>
      <c r="BJ22" s="70" t="str">
        <f t="shared" si="16"/>
        <v/>
      </c>
      <c r="BK22" s="70" t="str">
        <f t="shared" si="17"/>
        <v/>
      </c>
      <c r="BL22" s="70" t="str">
        <f t="shared" si="17"/>
        <v/>
      </c>
      <c r="BM22" s="70" t="str">
        <f t="shared" si="17"/>
        <v/>
      </c>
      <c r="BN22" s="70" t="str">
        <f t="shared" si="17"/>
        <v/>
      </c>
      <c r="BO22" s="70" t="str">
        <f t="shared" si="17"/>
        <v/>
      </c>
      <c r="BP22" s="70" t="str">
        <f t="shared" si="17"/>
        <v/>
      </c>
      <c r="BQ22" s="70" t="str">
        <f t="shared" si="17"/>
        <v/>
      </c>
      <c r="BR22" s="70" t="str">
        <f t="shared" si="17"/>
        <v/>
      </c>
      <c r="BS22" s="70" t="str">
        <f t="shared" si="17"/>
        <v/>
      </c>
      <c r="BT22" s="70" t="str">
        <f t="shared" si="17"/>
        <v/>
      </c>
      <c r="BU22" s="70" t="str">
        <f t="shared" si="18"/>
        <v/>
      </c>
      <c r="BV22" s="70" t="str">
        <f t="shared" si="18"/>
        <v/>
      </c>
      <c r="BW22" s="70" t="str">
        <f t="shared" si="18"/>
        <v/>
      </c>
      <c r="BX22" s="70" t="str">
        <f t="shared" si="18"/>
        <v/>
      </c>
      <c r="BY22" s="70" t="str">
        <f t="shared" si="18"/>
        <v/>
      </c>
      <c r="BZ22" s="70" t="str">
        <f t="shared" si="18"/>
        <v/>
      </c>
      <c r="CA22" s="70" t="str">
        <f t="shared" si="18"/>
        <v/>
      </c>
      <c r="CB22" s="70" t="str">
        <f t="shared" si="18"/>
        <v/>
      </c>
      <c r="CC22" s="70" t="str">
        <f t="shared" si="18"/>
        <v/>
      </c>
      <c r="CD22" s="70" t="str">
        <f t="shared" si="18"/>
        <v/>
      </c>
      <c r="CE22" s="70" t="str">
        <f t="shared" si="19"/>
        <v/>
      </c>
      <c r="CF22" s="70" t="str">
        <f t="shared" si="19"/>
        <v/>
      </c>
      <c r="CG22" s="70" t="str">
        <f t="shared" si="19"/>
        <v/>
      </c>
      <c r="CH22" s="70" t="str">
        <f t="shared" si="19"/>
        <v/>
      </c>
      <c r="CI22" s="70" t="str">
        <f t="shared" si="19"/>
        <v/>
      </c>
      <c r="CJ22" s="70" t="str">
        <f t="shared" si="19"/>
        <v/>
      </c>
      <c r="CK22" s="70" t="str">
        <f t="shared" si="19"/>
        <v/>
      </c>
      <c r="CL22" s="70" t="str">
        <f t="shared" si="19"/>
        <v/>
      </c>
      <c r="CM22" s="70" t="str">
        <f t="shared" si="19"/>
        <v/>
      </c>
      <c r="CN22" s="70" t="str">
        <f t="shared" si="19"/>
        <v/>
      </c>
      <c r="CO22" s="70" t="str">
        <f t="shared" si="20"/>
        <v/>
      </c>
      <c r="CP22" s="70" t="str">
        <f t="shared" si="20"/>
        <v/>
      </c>
      <c r="CQ22" s="54" t="str">
        <f t="shared" si="20"/>
        <v/>
      </c>
      <c r="CR22" s="54" t="str">
        <f t="shared" si="20"/>
        <v/>
      </c>
      <c r="CS22" s="54" t="str">
        <f t="shared" si="20"/>
        <v/>
      </c>
      <c r="CT22" s="54" t="str">
        <f t="shared" si="20"/>
        <v/>
      </c>
      <c r="CU22" s="54" t="str">
        <f t="shared" si="20"/>
        <v/>
      </c>
      <c r="CV22" s="54" t="str">
        <f t="shared" si="20"/>
        <v/>
      </c>
      <c r="CW22" s="54" t="str">
        <f t="shared" si="20"/>
        <v/>
      </c>
      <c r="CX22" s="54" t="str">
        <f t="shared" si="20"/>
        <v/>
      </c>
      <c r="CY22" s="54" t="str">
        <f t="shared" si="21"/>
        <v/>
      </c>
      <c r="CZ22" s="54" t="str">
        <f t="shared" si="21"/>
        <v/>
      </c>
      <c r="DA22" s="54" t="str">
        <f t="shared" si="21"/>
        <v/>
      </c>
      <c r="DB22" s="54" t="str">
        <f t="shared" si="21"/>
        <v/>
      </c>
      <c r="DC22" s="54" t="str">
        <f t="shared" si="21"/>
        <v/>
      </c>
      <c r="DD22" s="54" t="str">
        <f t="shared" si="21"/>
        <v/>
      </c>
      <c r="DE22" s="54" t="str">
        <f t="shared" si="21"/>
        <v/>
      </c>
      <c r="DF22" s="54" t="str">
        <f t="shared" si="21"/>
        <v/>
      </c>
      <c r="DG22" s="54" t="str">
        <f t="shared" si="21"/>
        <v/>
      </c>
      <c r="DH22" s="73" t="str">
        <f t="shared" si="21"/>
        <v/>
      </c>
      <c r="DI22" s="54" t="s">
        <v>1306</v>
      </c>
      <c r="DJ22" s="54" t="s">
        <v>1328</v>
      </c>
    </row>
    <row r="23" spans="1:114">
      <c r="A23" s="74">
        <v>100065</v>
      </c>
      <c r="B23" s="68" t="s">
        <v>132</v>
      </c>
      <c r="C23" s="68" t="s">
        <v>133</v>
      </c>
      <c r="D23" s="68" t="s">
        <v>134</v>
      </c>
      <c r="E23" s="68" t="s">
        <v>154</v>
      </c>
      <c r="F23" s="68"/>
      <c r="G23" s="68"/>
      <c r="H23" s="68"/>
      <c r="I23" s="68">
        <v>60</v>
      </c>
      <c r="J23" s="68">
        <v>0</v>
      </c>
      <c r="K23" s="68">
        <v>37</v>
      </c>
      <c r="L23" s="68">
        <v>3</v>
      </c>
      <c r="M23" s="68">
        <v>20</v>
      </c>
      <c r="N23" s="68">
        <v>23</v>
      </c>
      <c r="O23" s="68">
        <v>0</v>
      </c>
      <c r="P23" s="68">
        <v>60</v>
      </c>
      <c r="Q23" s="69">
        <f t="shared" si="3"/>
        <v>100065</v>
      </c>
      <c r="R23" s="69">
        <f>COUNTIF($T$4:T23,T23)</f>
        <v>20</v>
      </c>
      <c r="S23" s="69" t="str">
        <f>IF(R23=1,COUNTIF($R$4:R23,1),"")</f>
        <v/>
      </c>
      <c r="T23" s="70" t="str">
        <f>施設状況!$D23&amp;施設状況!$B23</f>
        <v>中央区01保育所</v>
      </c>
      <c r="U23" s="70" t="str">
        <f>施設状況!$E23</f>
        <v>ニチイキッズ大通西１８丁目保育園</v>
      </c>
      <c r="V23" s="71">
        <v>19</v>
      </c>
      <c r="W23" s="72" t="str">
        <f t="shared" si="13"/>
        <v>こどもプラザ青い鳥</v>
      </c>
      <c r="X23" s="70" t="str">
        <f t="shared" si="13"/>
        <v>ピッコロ子ども倶楽部北大前保育所</v>
      </c>
      <c r="Y23" s="70" t="str">
        <f t="shared" si="13"/>
        <v>札幌麻生雲母保育園</v>
      </c>
      <c r="Z23" s="70" t="str">
        <f t="shared" si="13"/>
        <v/>
      </c>
      <c r="AA23" s="70" t="str">
        <f t="shared" si="13"/>
        <v/>
      </c>
      <c r="AB23" s="70" t="str">
        <f t="shared" si="13"/>
        <v/>
      </c>
      <c r="AC23" s="70" t="str">
        <f t="shared" si="13"/>
        <v/>
      </c>
      <c r="AD23" s="70" t="str">
        <f t="shared" si="13"/>
        <v/>
      </c>
      <c r="AE23" s="70" t="str">
        <f t="shared" si="13"/>
        <v>山の手にじのいろ保育園</v>
      </c>
      <c r="AF23" s="70" t="str">
        <f t="shared" si="13"/>
        <v/>
      </c>
      <c r="AG23" s="70" t="str">
        <f t="shared" si="14"/>
        <v/>
      </c>
      <c r="AH23" s="70" t="str">
        <f t="shared" si="14"/>
        <v/>
      </c>
      <c r="AI23" s="70" t="str">
        <f t="shared" si="14"/>
        <v/>
      </c>
      <c r="AJ23" s="70" t="str">
        <f t="shared" si="14"/>
        <v/>
      </c>
      <c r="AK23" s="70" t="str">
        <f t="shared" si="14"/>
        <v/>
      </c>
      <c r="AL23" s="70" t="str">
        <f t="shared" si="14"/>
        <v/>
      </c>
      <c r="AM23" s="70" t="str">
        <f t="shared" si="14"/>
        <v/>
      </c>
      <c r="AN23" s="70" t="str">
        <f t="shared" si="14"/>
        <v/>
      </c>
      <c r="AO23" s="70" t="str">
        <f t="shared" si="14"/>
        <v/>
      </c>
      <c r="AP23" s="70" t="str">
        <f t="shared" si="14"/>
        <v/>
      </c>
      <c r="AQ23" s="70" t="str">
        <f t="shared" si="15"/>
        <v/>
      </c>
      <c r="AR23" s="70" t="str">
        <f t="shared" si="15"/>
        <v>認定こども園札幌北幼稚園</v>
      </c>
      <c r="AS23" s="70" t="str">
        <f t="shared" si="15"/>
        <v>北栄みどり保育園</v>
      </c>
      <c r="AT23" s="70" t="str">
        <f t="shared" si="15"/>
        <v>北の星東札幌保育園</v>
      </c>
      <c r="AU23" s="70" t="str">
        <f t="shared" si="15"/>
        <v/>
      </c>
      <c r="AV23" s="70" t="str">
        <f t="shared" si="15"/>
        <v>認定こども園中の島スマイル</v>
      </c>
      <c r="AW23" s="70" t="str">
        <f t="shared" si="15"/>
        <v/>
      </c>
      <c r="AX23" s="70" t="str">
        <f t="shared" si="15"/>
        <v/>
      </c>
      <c r="AY23" s="70" t="str">
        <f t="shared" si="15"/>
        <v>認定こども園森のタータン保育園宮の沢</v>
      </c>
      <c r="AZ23" s="70" t="str">
        <f t="shared" si="15"/>
        <v/>
      </c>
      <c r="BA23" s="70" t="str">
        <f t="shared" si="16"/>
        <v>第２ひまわり保育園</v>
      </c>
      <c r="BB23" s="70" t="str">
        <f t="shared" si="16"/>
        <v/>
      </c>
      <c r="BC23" s="70" t="str">
        <f t="shared" si="16"/>
        <v/>
      </c>
      <c r="BD23" s="70" t="str">
        <f t="shared" si="16"/>
        <v/>
      </c>
      <c r="BE23" s="70" t="str">
        <f t="shared" si="16"/>
        <v/>
      </c>
      <c r="BF23" s="70" t="str">
        <f t="shared" si="16"/>
        <v>ひまわりｓｕｎ保育園</v>
      </c>
      <c r="BG23" s="70" t="str">
        <f t="shared" si="16"/>
        <v/>
      </c>
      <c r="BH23" s="70" t="str">
        <f t="shared" si="16"/>
        <v/>
      </c>
      <c r="BI23" s="70" t="str">
        <f t="shared" si="16"/>
        <v/>
      </c>
      <c r="BJ23" s="70" t="str">
        <f t="shared" si="16"/>
        <v/>
      </c>
      <c r="BK23" s="70" t="str">
        <f t="shared" si="17"/>
        <v/>
      </c>
      <c r="BL23" s="70" t="str">
        <f t="shared" si="17"/>
        <v/>
      </c>
      <c r="BM23" s="70" t="str">
        <f t="shared" si="17"/>
        <v/>
      </c>
      <c r="BN23" s="70" t="str">
        <f t="shared" si="17"/>
        <v/>
      </c>
      <c r="BO23" s="70" t="str">
        <f t="shared" si="17"/>
        <v/>
      </c>
      <c r="BP23" s="70" t="str">
        <f t="shared" si="17"/>
        <v/>
      </c>
      <c r="BQ23" s="70" t="str">
        <f t="shared" si="17"/>
        <v/>
      </c>
      <c r="BR23" s="70" t="str">
        <f t="shared" si="17"/>
        <v/>
      </c>
      <c r="BS23" s="70" t="str">
        <f t="shared" si="17"/>
        <v/>
      </c>
      <c r="BT23" s="70" t="str">
        <f t="shared" si="17"/>
        <v/>
      </c>
      <c r="BU23" s="70" t="str">
        <f t="shared" si="18"/>
        <v/>
      </c>
      <c r="BV23" s="70" t="str">
        <f t="shared" si="18"/>
        <v/>
      </c>
      <c r="BW23" s="70" t="str">
        <f t="shared" si="18"/>
        <v/>
      </c>
      <c r="BX23" s="70" t="str">
        <f t="shared" si="18"/>
        <v/>
      </c>
      <c r="BY23" s="70" t="str">
        <f t="shared" si="18"/>
        <v/>
      </c>
      <c r="BZ23" s="70" t="str">
        <f t="shared" si="18"/>
        <v/>
      </c>
      <c r="CA23" s="70" t="str">
        <f t="shared" si="18"/>
        <v/>
      </c>
      <c r="CB23" s="70" t="str">
        <f t="shared" si="18"/>
        <v/>
      </c>
      <c r="CC23" s="70" t="str">
        <f t="shared" si="18"/>
        <v/>
      </c>
      <c r="CD23" s="70" t="str">
        <f t="shared" si="18"/>
        <v/>
      </c>
      <c r="CE23" s="70" t="str">
        <f t="shared" si="19"/>
        <v/>
      </c>
      <c r="CF23" s="70" t="str">
        <f t="shared" si="19"/>
        <v/>
      </c>
      <c r="CG23" s="70" t="str">
        <f t="shared" si="19"/>
        <v/>
      </c>
      <c r="CH23" s="70" t="str">
        <f t="shared" si="19"/>
        <v/>
      </c>
      <c r="CI23" s="70" t="str">
        <f t="shared" si="19"/>
        <v/>
      </c>
      <c r="CJ23" s="70" t="str">
        <f t="shared" si="19"/>
        <v/>
      </c>
      <c r="CK23" s="70" t="str">
        <f t="shared" si="19"/>
        <v/>
      </c>
      <c r="CL23" s="70" t="str">
        <f t="shared" si="19"/>
        <v/>
      </c>
      <c r="CM23" s="70" t="str">
        <f t="shared" si="19"/>
        <v/>
      </c>
      <c r="CN23" s="70" t="str">
        <f t="shared" si="19"/>
        <v/>
      </c>
      <c r="CO23" s="70" t="str">
        <f t="shared" si="20"/>
        <v/>
      </c>
      <c r="CP23" s="70" t="str">
        <f t="shared" si="20"/>
        <v/>
      </c>
      <c r="CQ23" s="54" t="str">
        <f t="shared" si="20"/>
        <v/>
      </c>
      <c r="CR23" s="54" t="str">
        <f t="shared" si="20"/>
        <v/>
      </c>
      <c r="CS23" s="54" t="str">
        <f t="shared" si="20"/>
        <v/>
      </c>
      <c r="CT23" s="54" t="str">
        <f t="shared" si="20"/>
        <v/>
      </c>
      <c r="CU23" s="54" t="str">
        <f t="shared" si="20"/>
        <v/>
      </c>
      <c r="CV23" s="54" t="str">
        <f t="shared" si="20"/>
        <v/>
      </c>
      <c r="CW23" s="54" t="str">
        <f t="shared" si="20"/>
        <v/>
      </c>
      <c r="CX23" s="54" t="str">
        <f t="shared" si="20"/>
        <v/>
      </c>
      <c r="CY23" s="54" t="str">
        <f t="shared" si="21"/>
        <v/>
      </c>
      <c r="CZ23" s="54" t="str">
        <f t="shared" si="21"/>
        <v/>
      </c>
      <c r="DA23" s="54" t="str">
        <f t="shared" si="21"/>
        <v/>
      </c>
      <c r="DB23" s="54" t="str">
        <f t="shared" si="21"/>
        <v/>
      </c>
      <c r="DC23" s="54" t="str">
        <f t="shared" si="21"/>
        <v/>
      </c>
      <c r="DD23" s="54" t="str">
        <f t="shared" si="21"/>
        <v/>
      </c>
      <c r="DE23" s="54" t="str">
        <f t="shared" si="21"/>
        <v/>
      </c>
      <c r="DF23" s="54" t="str">
        <f t="shared" si="21"/>
        <v/>
      </c>
      <c r="DG23" s="54" t="str">
        <f t="shared" si="21"/>
        <v/>
      </c>
      <c r="DH23" s="73" t="str">
        <f t="shared" si="21"/>
        <v/>
      </c>
      <c r="DI23" s="54" t="s">
        <v>432</v>
      </c>
      <c r="DJ23" s="54" t="s">
        <v>433</v>
      </c>
    </row>
    <row r="24" spans="1:114">
      <c r="A24" s="74">
        <v>100066</v>
      </c>
      <c r="B24" s="68" t="s">
        <v>132</v>
      </c>
      <c r="C24" s="68" t="s">
        <v>133</v>
      </c>
      <c r="D24" s="68" t="s">
        <v>134</v>
      </c>
      <c r="E24" s="68" t="s">
        <v>1391</v>
      </c>
      <c r="F24" s="68"/>
      <c r="G24" s="68"/>
      <c r="H24" s="68"/>
      <c r="I24" s="68">
        <v>40</v>
      </c>
      <c r="J24" s="68">
        <v>0</v>
      </c>
      <c r="K24" s="68">
        <v>24</v>
      </c>
      <c r="L24" s="68">
        <v>4</v>
      </c>
      <c r="M24" s="68">
        <v>12</v>
      </c>
      <c r="N24" s="68">
        <v>16</v>
      </c>
      <c r="O24" s="68">
        <v>0</v>
      </c>
      <c r="P24" s="68">
        <v>40</v>
      </c>
      <c r="Q24" s="69">
        <f t="shared" si="3"/>
        <v>100066</v>
      </c>
      <c r="R24" s="69">
        <f>COUNTIF($T$4:T24,T24)</f>
        <v>21</v>
      </c>
      <c r="S24" s="69" t="str">
        <f>IF(R24=1,COUNTIF($R$4:R24,1),"")</f>
        <v/>
      </c>
      <c r="T24" s="70" t="str">
        <f>施設状況!$D24&amp;施設状況!$B24</f>
        <v>中央区01保育所</v>
      </c>
      <c r="U24" s="70" t="str">
        <f>施設状況!$E24</f>
        <v>ピッコロ子ども倶楽部円山園</v>
      </c>
      <c r="V24" s="71">
        <v>20</v>
      </c>
      <c r="W24" s="72" t="str">
        <f t="shared" si="13"/>
        <v>ニチイキッズ大通西１８丁目保育園</v>
      </c>
      <c r="X24" s="70" t="str">
        <f t="shared" si="13"/>
        <v>新川ひまわり保育園</v>
      </c>
      <c r="Y24" s="70" t="str">
        <f t="shared" si="13"/>
        <v>もえれ保育園</v>
      </c>
      <c r="Z24" s="70" t="str">
        <f t="shared" si="13"/>
        <v/>
      </c>
      <c r="AA24" s="70" t="str">
        <f t="shared" si="13"/>
        <v/>
      </c>
      <c r="AB24" s="70" t="str">
        <f t="shared" si="13"/>
        <v/>
      </c>
      <c r="AC24" s="70" t="str">
        <f t="shared" si="13"/>
        <v/>
      </c>
      <c r="AD24" s="70" t="str">
        <f t="shared" si="13"/>
        <v/>
      </c>
      <c r="AE24" s="70" t="str">
        <f t="shared" si="13"/>
        <v>山の手あすみ保育園</v>
      </c>
      <c r="AF24" s="70" t="str">
        <f t="shared" si="13"/>
        <v/>
      </c>
      <c r="AG24" s="70" t="str">
        <f t="shared" si="14"/>
        <v/>
      </c>
      <c r="AH24" s="70" t="str">
        <f t="shared" si="14"/>
        <v/>
      </c>
      <c r="AI24" s="70" t="str">
        <f t="shared" si="14"/>
        <v/>
      </c>
      <c r="AJ24" s="70" t="str">
        <f t="shared" si="14"/>
        <v/>
      </c>
      <c r="AK24" s="70" t="str">
        <f t="shared" si="14"/>
        <v/>
      </c>
      <c r="AL24" s="70" t="str">
        <f t="shared" si="14"/>
        <v/>
      </c>
      <c r="AM24" s="70" t="str">
        <f t="shared" si="14"/>
        <v/>
      </c>
      <c r="AN24" s="70" t="str">
        <f t="shared" si="14"/>
        <v/>
      </c>
      <c r="AO24" s="70" t="str">
        <f t="shared" si="14"/>
        <v/>
      </c>
      <c r="AP24" s="70" t="str">
        <f t="shared" si="14"/>
        <v/>
      </c>
      <c r="AQ24" s="70" t="str">
        <f t="shared" si="15"/>
        <v/>
      </c>
      <c r="AR24" s="70" t="str">
        <f t="shared" si="15"/>
        <v>認定こども園新琴似幼稚園</v>
      </c>
      <c r="AS24" s="70" t="str">
        <f t="shared" si="15"/>
        <v>丘珠マスカット保育園</v>
      </c>
      <c r="AT24" s="70" t="str">
        <f t="shared" si="15"/>
        <v>北白石こども園</v>
      </c>
      <c r="AU24" s="70" t="str">
        <f t="shared" si="15"/>
        <v/>
      </c>
      <c r="AV24" s="70" t="str">
        <f t="shared" si="15"/>
        <v>平岸友愛認定こども園</v>
      </c>
      <c r="AW24" s="70" t="str">
        <f t="shared" si="15"/>
        <v/>
      </c>
      <c r="AX24" s="70" t="str">
        <f t="shared" si="15"/>
        <v/>
      </c>
      <c r="AY24" s="70" t="str">
        <f t="shared" si="15"/>
        <v>札幌西友愛認定こども園</v>
      </c>
      <c r="AZ24" s="70" t="str">
        <f t="shared" si="15"/>
        <v/>
      </c>
      <c r="BA24" s="70" t="str">
        <f t="shared" si="16"/>
        <v>小規模保育所夢ふうせん</v>
      </c>
      <c r="BB24" s="70" t="str">
        <f t="shared" si="16"/>
        <v/>
      </c>
      <c r="BC24" s="70" t="str">
        <f t="shared" si="16"/>
        <v/>
      </c>
      <c r="BD24" s="70" t="str">
        <f t="shared" si="16"/>
        <v/>
      </c>
      <c r="BE24" s="70" t="str">
        <f t="shared" si="16"/>
        <v/>
      </c>
      <c r="BF24" s="70" t="str">
        <f t="shared" si="16"/>
        <v/>
      </c>
      <c r="BG24" s="70" t="str">
        <f t="shared" si="16"/>
        <v/>
      </c>
      <c r="BH24" s="70" t="str">
        <f t="shared" si="16"/>
        <v/>
      </c>
      <c r="BI24" s="70" t="str">
        <f t="shared" si="16"/>
        <v/>
      </c>
      <c r="BJ24" s="70" t="str">
        <f t="shared" si="16"/>
        <v/>
      </c>
      <c r="BK24" s="70" t="str">
        <f t="shared" si="17"/>
        <v/>
      </c>
      <c r="BL24" s="70" t="str">
        <f t="shared" si="17"/>
        <v/>
      </c>
      <c r="BM24" s="70" t="str">
        <f t="shared" si="17"/>
        <v/>
      </c>
      <c r="BN24" s="70" t="str">
        <f t="shared" si="17"/>
        <v/>
      </c>
      <c r="BO24" s="70" t="str">
        <f t="shared" si="17"/>
        <v/>
      </c>
      <c r="BP24" s="70" t="str">
        <f t="shared" si="17"/>
        <v/>
      </c>
      <c r="BQ24" s="70" t="str">
        <f t="shared" si="17"/>
        <v/>
      </c>
      <c r="BR24" s="70" t="str">
        <f t="shared" si="17"/>
        <v/>
      </c>
      <c r="BS24" s="70" t="str">
        <f t="shared" si="17"/>
        <v/>
      </c>
      <c r="BT24" s="70" t="str">
        <f t="shared" si="17"/>
        <v/>
      </c>
      <c r="BU24" s="70" t="str">
        <f t="shared" si="18"/>
        <v/>
      </c>
      <c r="BV24" s="70" t="str">
        <f t="shared" si="18"/>
        <v/>
      </c>
      <c r="BW24" s="70" t="str">
        <f t="shared" si="18"/>
        <v/>
      </c>
      <c r="BX24" s="70" t="str">
        <f t="shared" si="18"/>
        <v/>
      </c>
      <c r="BY24" s="70" t="str">
        <f t="shared" si="18"/>
        <v/>
      </c>
      <c r="BZ24" s="70" t="str">
        <f t="shared" si="18"/>
        <v/>
      </c>
      <c r="CA24" s="70" t="str">
        <f t="shared" si="18"/>
        <v/>
      </c>
      <c r="CB24" s="70" t="str">
        <f t="shared" si="18"/>
        <v/>
      </c>
      <c r="CC24" s="70" t="str">
        <f t="shared" si="18"/>
        <v/>
      </c>
      <c r="CD24" s="70" t="str">
        <f t="shared" si="18"/>
        <v/>
      </c>
      <c r="CE24" s="70" t="str">
        <f t="shared" si="19"/>
        <v/>
      </c>
      <c r="CF24" s="70" t="str">
        <f t="shared" si="19"/>
        <v/>
      </c>
      <c r="CG24" s="70" t="str">
        <f t="shared" si="19"/>
        <v/>
      </c>
      <c r="CH24" s="70" t="str">
        <f t="shared" si="19"/>
        <v/>
      </c>
      <c r="CI24" s="70" t="str">
        <f t="shared" si="19"/>
        <v/>
      </c>
      <c r="CJ24" s="70" t="str">
        <f t="shared" si="19"/>
        <v/>
      </c>
      <c r="CK24" s="70" t="str">
        <f t="shared" si="19"/>
        <v/>
      </c>
      <c r="CL24" s="70" t="str">
        <f t="shared" si="19"/>
        <v/>
      </c>
      <c r="CM24" s="70" t="str">
        <f t="shared" si="19"/>
        <v/>
      </c>
      <c r="CN24" s="70" t="str">
        <f t="shared" si="19"/>
        <v/>
      </c>
      <c r="CO24" s="70" t="str">
        <f t="shared" si="20"/>
        <v/>
      </c>
      <c r="CP24" s="70" t="str">
        <f t="shared" si="20"/>
        <v/>
      </c>
      <c r="CQ24" s="54" t="str">
        <f t="shared" si="20"/>
        <v/>
      </c>
      <c r="CR24" s="54" t="str">
        <f t="shared" si="20"/>
        <v/>
      </c>
      <c r="CS24" s="54" t="str">
        <f t="shared" si="20"/>
        <v/>
      </c>
      <c r="CT24" s="54" t="str">
        <f t="shared" si="20"/>
        <v/>
      </c>
      <c r="CU24" s="54" t="str">
        <f t="shared" si="20"/>
        <v/>
      </c>
      <c r="CV24" s="54" t="str">
        <f t="shared" si="20"/>
        <v/>
      </c>
      <c r="CW24" s="54" t="str">
        <f t="shared" si="20"/>
        <v/>
      </c>
      <c r="CX24" s="54" t="str">
        <f t="shared" si="20"/>
        <v/>
      </c>
      <c r="CY24" s="54" t="str">
        <f t="shared" si="21"/>
        <v/>
      </c>
      <c r="CZ24" s="54" t="str">
        <f t="shared" si="21"/>
        <v/>
      </c>
      <c r="DA24" s="54" t="str">
        <f t="shared" si="21"/>
        <v/>
      </c>
      <c r="DB24" s="54" t="str">
        <f t="shared" si="21"/>
        <v/>
      </c>
      <c r="DC24" s="54" t="str">
        <f t="shared" si="21"/>
        <v/>
      </c>
      <c r="DD24" s="54" t="str">
        <f t="shared" si="21"/>
        <v/>
      </c>
      <c r="DE24" s="54" t="str">
        <f t="shared" si="21"/>
        <v/>
      </c>
      <c r="DF24" s="54" t="str">
        <f t="shared" si="21"/>
        <v/>
      </c>
      <c r="DG24" s="54" t="str">
        <f t="shared" si="21"/>
        <v/>
      </c>
      <c r="DH24" s="73" t="str">
        <f t="shared" si="21"/>
        <v/>
      </c>
      <c r="DI24" s="54" t="s">
        <v>434</v>
      </c>
      <c r="DJ24" s="54" t="s">
        <v>435</v>
      </c>
    </row>
    <row r="25" spans="1:114">
      <c r="A25" s="74">
        <v>100084</v>
      </c>
      <c r="B25" s="68" t="s">
        <v>132</v>
      </c>
      <c r="C25" s="68" t="s">
        <v>133</v>
      </c>
      <c r="D25" s="68" t="s">
        <v>134</v>
      </c>
      <c r="E25" s="68" t="s">
        <v>1392</v>
      </c>
      <c r="F25" s="68"/>
      <c r="G25" s="68"/>
      <c r="H25" s="68"/>
      <c r="I25" s="68">
        <v>40</v>
      </c>
      <c r="J25" s="68">
        <v>0</v>
      </c>
      <c r="K25" s="68">
        <v>22</v>
      </c>
      <c r="L25" s="68">
        <v>4</v>
      </c>
      <c r="M25" s="68">
        <v>14</v>
      </c>
      <c r="N25" s="68">
        <v>18</v>
      </c>
      <c r="O25" s="68">
        <v>0</v>
      </c>
      <c r="P25" s="68">
        <v>40</v>
      </c>
      <c r="Q25" s="69">
        <f t="shared" si="3"/>
        <v>100084</v>
      </c>
      <c r="R25" s="69">
        <f>COUNTIF($T$4:T25,T25)</f>
        <v>22</v>
      </c>
      <c r="S25" s="69" t="str">
        <f>IF(R25=1,COUNTIF($R$4:R25,1),"")</f>
        <v/>
      </c>
      <c r="T25" s="70" t="str">
        <f>施設状況!$D25&amp;施設状況!$B25</f>
        <v>中央区01保育所</v>
      </c>
      <c r="U25" s="70" t="str">
        <f>施設状況!$E25</f>
        <v>アートチャイルドケア札幌山鼻</v>
      </c>
      <c r="V25" s="71">
        <v>21</v>
      </c>
      <c r="W25" s="72" t="str">
        <f t="shared" ref="W25:AF34" si="22">IFERROR(INDEX($R$4:$U$702,MATCH($V25&amp;W$3,INDEX($R$4:$R$702&amp;$T$4:$T$702,),0),MATCH("施設名",$R$3:$U$3,0)),"")</f>
        <v>ピッコロ子ども倶楽部円山園</v>
      </c>
      <c r="X25" s="70" t="str">
        <f t="shared" si="22"/>
        <v>新陽保育園</v>
      </c>
      <c r="Y25" s="70" t="str">
        <f t="shared" si="22"/>
        <v>まことさつなえ保育園</v>
      </c>
      <c r="Z25" s="70" t="str">
        <f t="shared" si="22"/>
        <v/>
      </c>
      <c r="AA25" s="70" t="str">
        <f t="shared" si="22"/>
        <v/>
      </c>
      <c r="AB25" s="70" t="str">
        <f t="shared" si="22"/>
        <v/>
      </c>
      <c r="AC25" s="70" t="str">
        <f t="shared" si="22"/>
        <v/>
      </c>
      <c r="AD25" s="70" t="str">
        <f t="shared" si="22"/>
        <v/>
      </c>
      <c r="AE25" s="70" t="str">
        <f t="shared" si="22"/>
        <v>平和あすみ保育園</v>
      </c>
      <c r="AF25" s="70" t="str">
        <f t="shared" si="22"/>
        <v/>
      </c>
      <c r="AG25" s="70" t="str">
        <f t="shared" ref="AG25:AP34" si="23">IFERROR(INDEX($R$4:$U$702,MATCH($V25&amp;AG$3,INDEX($R$4:$R$702&amp;$T$4:$T$702,),0),MATCH("施設名",$R$3:$U$3,0)),"")</f>
        <v/>
      </c>
      <c r="AH25" s="70" t="str">
        <f t="shared" si="23"/>
        <v/>
      </c>
      <c r="AI25" s="70" t="str">
        <f t="shared" si="23"/>
        <v/>
      </c>
      <c r="AJ25" s="70" t="str">
        <f t="shared" si="23"/>
        <v/>
      </c>
      <c r="AK25" s="70" t="str">
        <f t="shared" si="23"/>
        <v/>
      </c>
      <c r="AL25" s="70" t="str">
        <f t="shared" si="23"/>
        <v/>
      </c>
      <c r="AM25" s="70" t="str">
        <f t="shared" si="23"/>
        <v/>
      </c>
      <c r="AN25" s="70" t="str">
        <f t="shared" si="23"/>
        <v/>
      </c>
      <c r="AO25" s="70" t="str">
        <f t="shared" si="23"/>
        <v/>
      </c>
      <c r="AP25" s="70" t="str">
        <f t="shared" si="23"/>
        <v/>
      </c>
      <c r="AQ25" s="70" t="str">
        <f t="shared" ref="AQ25:AZ34" si="24">IFERROR(INDEX($R$4:$U$702,MATCH($V25&amp;AQ$3,INDEX($R$4:$R$702&amp;$T$4:$T$702,),0),MATCH("施設名",$R$3:$U$3,0)),"")</f>
        <v/>
      </c>
      <c r="AR25" s="70" t="str">
        <f t="shared" si="24"/>
        <v>認定こども園つよし幼稚園</v>
      </c>
      <c r="AS25" s="70" t="str">
        <f t="shared" si="24"/>
        <v>元町みどり保育園</v>
      </c>
      <c r="AT25" s="70" t="str">
        <f t="shared" si="24"/>
        <v>こども園まこと</v>
      </c>
      <c r="AU25" s="70" t="str">
        <f t="shared" si="24"/>
        <v/>
      </c>
      <c r="AV25" s="70" t="str">
        <f t="shared" si="24"/>
        <v>認定こども園月寒西わんぱく保育園</v>
      </c>
      <c r="AW25" s="70" t="str">
        <f t="shared" si="24"/>
        <v/>
      </c>
      <c r="AX25" s="70" t="str">
        <f t="shared" si="24"/>
        <v/>
      </c>
      <c r="AY25" s="70" t="str">
        <f t="shared" si="24"/>
        <v/>
      </c>
      <c r="AZ25" s="70" t="str">
        <f t="shared" si="24"/>
        <v/>
      </c>
      <c r="BA25" s="70" t="str">
        <f t="shared" ref="BA25:BJ34" si="25">IFERROR(INDEX($R$4:$U$702,MATCH($V25&amp;BA$3,INDEX($R$4:$R$702&amp;$T$4:$T$702,),0),MATCH("施設名",$R$3:$U$3,0)),"")</f>
        <v>スター保育園南２条園</v>
      </c>
      <c r="BB25" s="70" t="str">
        <f t="shared" si="25"/>
        <v/>
      </c>
      <c r="BC25" s="70" t="str">
        <f t="shared" si="25"/>
        <v/>
      </c>
      <c r="BD25" s="70" t="str">
        <f t="shared" si="25"/>
        <v/>
      </c>
      <c r="BE25" s="70" t="str">
        <f t="shared" si="25"/>
        <v/>
      </c>
      <c r="BF25" s="70" t="str">
        <f t="shared" si="25"/>
        <v/>
      </c>
      <c r="BG25" s="70" t="str">
        <f t="shared" si="25"/>
        <v/>
      </c>
      <c r="BH25" s="70" t="str">
        <f t="shared" si="25"/>
        <v/>
      </c>
      <c r="BI25" s="70" t="str">
        <f t="shared" si="25"/>
        <v/>
      </c>
      <c r="BJ25" s="70" t="str">
        <f t="shared" si="25"/>
        <v/>
      </c>
      <c r="BK25" s="70" t="str">
        <f t="shared" ref="BK25:BT34" si="26">IFERROR(INDEX($R$4:$U$702,MATCH($V25&amp;BK$3,INDEX($R$4:$R$702&amp;$T$4:$T$702,),0),MATCH("施設名",$R$3:$U$3,0)),"")</f>
        <v/>
      </c>
      <c r="BL25" s="70" t="str">
        <f t="shared" si="26"/>
        <v/>
      </c>
      <c r="BM25" s="70" t="str">
        <f t="shared" si="26"/>
        <v/>
      </c>
      <c r="BN25" s="70" t="str">
        <f t="shared" si="26"/>
        <v/>
      </c>
      <c r="BO25" s="70" t="str">
        <f t="shared" si="26"/>
        <v/>
      </c>
      <c r="BP25" s="70" t="str">
        <f t="shared" si="26"/>
        <v/>
      </c>
      <c r="BQ25" s="70" t="str">
        <f t="shared" si="26"/>
        <v/>
      </c>
      <c r="BR25" s="70" t="str">
        <f t="shared" si="26"/>
        <v/>
      </c>
      <c r="BS25" s="70" t="str">
        <f t="shared" si="26"/>
        <v/>
      </c>
      <c r="BT25" s="70" t="str">
        <f t="shared" si="26"/>
        <v/>
      </c>
      <c r="BU25" s="70" t="str">
        <f t="shared" ref="BU25:CD34" si="27">IFERROR(INDEX($R$4:$U$702,MATCH($V25&amp;BU$3,INDEX($R$4:$R$702&amp;$T$4:$T$702,),0),MATCH("施設名",$R$3:$U$3,0)),"")</f>
        <v/>
      </c>
      <c r="BV25" s="70" t="str">
        <f t="shared" si="27"/>
        <v/>
      </c>
      <c r="BW25" s="70" t="str">
        <f t="shared" si="27"/>
        <v/>
      </c>
      <c r="BX25" s="70" t="str">
        <f t="shared" si="27"/>
        <v/>
      </c>
      <c r="BY25" s="70" t="str">
        <f t="shared" si="27"/>
        <v/>
      </c>
      <c r="BZ25" s="70" t="str">
        <f t="shared" si="27"/>
        <v/>
      </c>
      <c r="CA25" s="70" t="str">
        <f t="shared" si="27"/>
        <v/>
      </c>
      <c r="CB25" s="70" t="str">
        <f t="shared" si="27"/>
        <v/>
      </c>
      <c r="CC25" s="70" t="str">
        <f t="shared" si="27"/>
        <v/>
      </c>
      <c r="CD25" s="70" t="str">
        <f t="shared" si="27"/>
        <v/>
      </c>
      <c r="CE25" s="70" t="str">
        <f t="shared" ref="CE25:CN34" si="28">IFERROR(INDEX($R$4:$U$702,MATCH($V25&amp;CE$3,INDEX($R$4:$R$702&amp;$T$4:$T$702,),0),MATCH("施設名",$R$3:$U$3,0)),"")</f>
        <v/>
      </c>
      <c r="CF25" s="70" t="str">
        <f t="shared" si="28"/>
        <v/>
      </c>
      <c r="CG25" s="70" t="str">
        <f t="shared" si="28"/>
        <v/>
      </c>
      <c r="CH25" s="70" t="str">
        <f t="shared" si="28"/>
        <v/>
      </c>
      <c r="CI25" s="70" t="str">
        <f t="shared" si="28"/>
        <v/>
      </c>
      <c r="CJ25" s="70" t="str">
        <f t="shared" si="28"/>
        <v/>
      </c>
      <c r="CK25" s="70" t="str">
        <f t="shared" si="28"/>
        <v/>
      </c>
      <c r="CL25" s="70" t="str">
        <f t="shared" si="28"/>
        <v/>
      </c>
      <c r="CM25" s="70" t="str">
        <f t="shared" si="28"/>
        <v/>
      </c>
      <c r="CN25" s="70" t="str">
        <f t="shared" si="28"/>
        <v/>
      </c>
      <c r="CO25" s="70" t="str">
        <f t="shared" ref="CO25:CX34" si="29">IFERROR(INDEX($R$4:$U$702,MATCH($V25&amp;CO$3,INDEX($R$4:$R$702&amp;$T$4:$T$702,),0),MATCH("施設名",$R$3:$U$3,0)),"")</f>
        <v/>
      </c>
      <c r="CP25" s="70" t="str">
        <f t="shared" si="29"/>
        <v/>
      </c>
      <c r="CQ25" s="54" t="str">
        <f t="shared" si="29"/>
        <v/>
      </c>
      <c r="CR25" s="54" t="str">
        <f t="shared" si="29"/>
        <v/>
      </c>
      <c r="CS25" s="54" t="str">
        <f t="shared" si="29"/>
        <v/>
      </c>
      <c r="CT25" s="54" t="str">
        <f t="shared" si="29"/>
        <v/>
      </c>
      <c r="CU25" s="54" t="str">
        <f t="shared" si="29"/>
        <v/>
      </c>
      <c r="CV25" s="54" t="str">
        <f t="shared" si="29"/>
        <v/>
      </c>
      <c r="CW25" s="54" t="str">
        <f t="shared" si="29"/>
        <v/>
      </c>
      <c r="CX25" s="54" t="str">
        <f t="shared" si="29"/>
        <v/>
      </c>
      <c r="CY25" s="54" t="str">
        <f t="shared" ref="CY25:DH34" si="30">IFERROR(INDEX($R$4:$U$702,MATCH($V25&amp;CY$3,INDEX($R$4:$R$702&amp;$T$4:$T$702,),0),MATCH("施設名",$R$3:$U$3,0)),"")</f>
        <v/>
      </c>
      <c r="CZ25" s="54" t="str">
        <f t="shared" si="30"/>
        <v/>
      </c>
      <c r="DA25" s="54" t="str">
        <f t="shared" si="30"/>
        <v/>
      </c>
      <c r="DB25" s="54" t="str">
        <f t="shared" si="30"/>
        <v/>
      </c>
      <c r="DC25" s="54" t="str">
        <f t="shared" si="30"/>
        <v/>
      </c>
      <c r="DD25" s="54" t="str">
        <f t="shared" si="30"/>
        <v/>
      </c>
      <c r="DE25" s="54" t="str">
        <f t="shared" si="30"/>
        <v/>
      </c>
      <c r="DF25" s="54" t="str">
        <f t="shared" si="30"/>
        <v/>
      </c>
      <c r="DG25" s="54" t="str">
        <f t="shared" si="30"/>
        <v/>
      </c>
      <c r="DH25" s="73" t="str">
        <f t="shared" si="30"/>
        <v/>
      </c>
      <c r="DI25" s="54" t="s">
        <v>436</v>
      </c>
      <c r="DJ25" s="54" t="s">
        <v>437</v>
      </c>
    </row>
    <row r="26" spans="1:114">
      <c r="A26" s="74">
        <v>100074</v>
      </c>
      <c r="B26" s="68" t="s">
        <v>132</v>
      </c>
      <c r="C26" s="68" t="s">
        <v>133</v>
      </c>
      <c r="D26" s="68" t="s">
        <v>134</v>
      </c>
      <c r="E26" s="68" t="s">
        <v>1393</v>
      </c>
      <c r="F26" s="68"/>
      <c r="G26" s="68"/>
      <c r="H26" s="68"/>
      <c r="I26" s="68">
        <v>40</v>
      </c>
      <c r="J26" s="68">
        <v>0</v>
      </c>
      <c r="K26" s="68">
        <v>22</v>
      </c>
      <c r="L26" s="68">
        <v>4</v>
      </c>
      <c r="M26" s="68">
        <v>14</v>
      </c>
      <c r="N26" s="68">
        <v>18</v>
      </c>
      <c r="O26" s="68">
        <v>0</v>
      </c>
      <c r="P26" s="68">
        <v>40</v>
      </c>
      <c r="Q26" s="69">
        <f t="shared" si="3"/>
        <v>100074</v>
      </c>
      <c r="R26" s="69">
        <f>COUNTIF($T$4:T26,T26)</f>
        <v>23</v>
      </c>
      <c r="S26" s="69" t="str">
        <f>IF(R26=1,COUNTIF($R$4:R26,1),"")</f>
        <v/>
      </c>
      <c r="T26" s="70" t="str">
        <f>施設状況!$D26&amp;施設状況!$B26</f>
        <v>中央区01保育所</v>
      </c>
      <c r="U26" s="70" t="str">
        <f>施設状況!$E26</f>
        <v>太陽の子札幌中央保育園</v>
      </c>
      <c r="V26" s="71">
        <v>22</v>
      </c>
      <c r="W26" s="72" t="str">
        <f t="shared" si="22"/>
        <v>アートチャイルドケア札幌山鼻</v>
      </c>
      <c r="X26" s="70" t="str">
        <f t="shared" si="22"/>
        <v>札幌北はぐはぐ保育園</v>
      </c>
      <c r="Y26" s="70" t="str">
        <f t="shared" si="22"/>
        <v>まことさっぽろ保育園</v>
      </c>
      <c r="Z26" s="70" t="str">
        <f t="shared" si="22"/>
        <v/>
      </c>
      <c r="AA26" s="70" t="str">
        <f t="shared" si="22"/>
        <v/>
      </c>
      <c r="AB26" s="70" t="str">
        <f t="shared" si="22"/>
        <v/>
      </c>
      <c r="AC26" s="70" t="str">
        <f t="shared" si="22"/>
        <v/>
      </c>
      <c r="AD26" s="70" t="str">
        <f t="shared" si="22"/>
        <v/>
      </c>
      <c r="AE26" s="70" t="str">
        <f t="shared" si="22"/>
        <v>平和にじのいろ保育園</v>
      </c>
      <c r="AF26" s="70" t="str">
        <f t="shared" si="22"/>
        <v/>
      </c>
      <c r="AG26" s="70" t="str">
        <f t="shared" si="23"/>
        <v/>
      </c>
      <c r="AH26" s="70" t="str">
        <f t="shared" si="23"/>
        <v/>
      </c>
      <c r="AI26" s="70" t="str">
        <f t="shared" si="23"/>
        <v/>
      </c>
      <c r="AJ26" s="70" t="str">
        <f t="shared" si="23"/>
        <v/>
      </c>
      <c r="AK26" s="70" t="str">
        <f t="shared" si="23"/>
        <v/>
      </c>
      <c r="AL26" s="70" t="str">
        <f t="shared" si="23"/>
        <v/>
      </c>
      <c r="AM26" s="70" t="str">
        <f t="shared" si="23"/>
        <v/>
      </c>
      <c r="AN26" s="70" t="str">
        <f t="shared" si="23"/>
        <v/>
      </c>
      <c r="AO26" s="70" t="str">
        <f t="shared" si="23"/>
        <v/>
      </c>
      <c r="AP26" s="70" t="str">
        <f t="shared" si="23"/>
        <v/>
      </c>
      <c r="AQ26" s="70" t="str">
        <f t="shared" si="24"/>
        <v/>
      </c>
      <c r="AR26" s="70" t="str">
        <f t="shared" si="24"/>
        <v>麻生保育園</v>
      </c>
      <c r="AS26" s="70" t="str">
        <f t="shared" si="24"/>
        <v>認定こども園栄保育園</v>
      </c>
      <c r="AT26" s="70" t="str">
        <f t="shared" si="24"/>
        <v>北の星白石保育園</v>
      </c>
      <c r="AU26" s="70" t="str">
        <f t="shared" si="24"/>
        <v/>
      </c>
      <c r="AV26" s="70" t="str">
        <f t="shared" si="24"/>
        <v>認定こども園とよひら保育園</v>
      </c>
      <c r="AW26" s="70" t="str">
        <f t="shared" si="24"/>
        <v/>
      </c>
      <c r="AX26" s="70" t="str">
        <f t="shared" si="24"/>
        <v/>
      </c>
      <c r="AY26" s="70" t="str">
        <f t="shared" si="24"/>
        <v/>
      </c>
      <c r="AZ26" s="70" t="str">
        <f t="shared" si="24"/>
        <v/>
      </c>
      <c r="BA26" s="70" t="str">
        <f t="shared" si="25"/>
        <v>スター保育園西屯田通園</v>
      </c>
      <c r="BB26" s="70" t="str">
        <f t="shared" si="25"/>
        <v/>
      </c>
      <c r="BC26" s="70" t="str">
        <f t="shared" si="25"/>
        <v/>
      </c>
      <c r="BD26" s="70" t="str">
        <f t="shared" si="25"/>
        <v/>
      </c>
      <c r="BE26" s="70" t="str">
        <f t="shared" si="25"/>
        <v/>
      </c>
      <c r="BF26" s="70" t="str">
        <f t="shared" si="25"/>
        <v/>
      </c>
      <c r="BG26" s="70" t="str">
        <f t="shared" si="25"/>
        <v/>
      </c>
      <c r="BH26" s="70" t="str">
        <f t="shared" si="25"/>
        <v/>
      </c>
      <c r="BI26" s="70" t="str">
        <f t="shared" si="25"/>
        <v/>
      </c>
      <c r="BJ26" s="70" t="str">
        <f t="shared" si="25"/>
        <v/>
      </c>
      <c r="BK26" s="70" t="str">
        <f t="shared" si="26"/>
        <v/>
      </c>
      <c r="BL26" s="70" t="str">
        <f t="shared" si="26"/>
        <v/>
      </c>
      <c r="BM26" s="70" t="str">
        <f t="shared" si="26"/>
        <v/>
      </c>
      <c r="BN26" s="70" t="str">
        <f t="shared" si="26"/>
        <v/>
      </c>
      <c r="BO26" s="70" t="str">
        <f t="shared" si="26"/>
        <v/>
      </c>
      <c r="BP26" s="70" t="str">
        <f t="shared" si="26"/>
        <v/>
      </c>
      <c r="BQ26" s="70" t="str">
        <f t="shared" si="26"/>
        <v/>
      </c>
      <c r="BR26" s="70" t="str">
        <f t="shared" si="26"/>
        <v/>
      </c>
      <c r="BS26" s="70" t="str">
        <f t="shared" si="26"/>
        <v/>
      </c>
      <c r="BT26" s="70" t="str">
        <f t="shared" si="26"/>
        <v/>
      </c>
      <c r="BU26" s="70" t="str">
        <f t="shared" si="27"/>
        <v/>
      </c>
      <c r="BV26" s="70" t="str">
        <f t="shared" si="27"/>
        <v/>
      </c>
      <c r="BW26" s="70" t="str">
        <f t="shared" si="27"/>
        <v/>
      </c>
      <c r="BX26" s="70" t="str">
        <f t="shared" si="27"/>
        <v/>
      </c>
      <c r="BY26" s="70" t="str">
        <f t="shared" si="27"/>
        <v/>
      </c>
      <c r="BZ26" s="70" t="str">
        <f t="shared" si="27"/>
        <v/>
      </c>
      <c r="CA26" s="70" t="str">
        <f t="shared" si="27"/>
        <v/>
      </c>
      <c r="CB26" s="70" t="str">
        <f t="shared" si="27"/>
        <v/>
      </c>
      <c r="CC26" s="70" t="str">
        <f t="shared" si="27"/>
        <v/>
      </c>
      <c r="CD26" s="70" t="str">
        <f t="shared" si="27"/>
        <v/>
      </c>
      <c r="CE26" s="70" t="str">
        <f t="shared" si="28"/>
        <v/>
      </c>
      <c r="CF26" s="70" t="str">
        <f t="shared" si="28"/>
        <v/>
      </c>
      <c r="CG26" s="70" t="str">
        <f t="shared" si="28"/>
        <v/>
      </c>
      <c r="CH26" s="70" t="str">
        <f t="shared" si="28"/>
        <v/>
      </c>
      <c r="CI26" s="70" t="str">
        <f t="shared" si="28"/>
        <v/>
      </c>
      <c r="CJ26" s="70" t="str">
        <f t="shared" si="28"/>
        <v/>
      </c>
      <c r="CK26" s="70" t="str">
        <f t="shared" si="28"/>
        <v/>
      </c>
      <c r="CL26" s="70" t="str">
        <f t="shared" si="28"/>
        <v/>
      </c>
      <c r="CM26" s="70" t="str">
        <f t="shared" si="28"/>
        <v/>
      </c>
      <c r="CN26" s="70" t="str">
        <f t="shared" si="28"/>
        <v/>
      </c>
      <c r="CO26" s="70" t="str">
        <f t="shared" si="29"/>
        <v/>
      </c>
      <c r="CP26" s="70" t="str">
        <f t="shared" si="29"/>
        <v/>
      </c>
      <c r="CQ26" s="54" t="str">
        <f t="shared" si="29"/>
        <v/>
      </c>
      <c r="CR26" s="54" t="str">
        <f t="shared" si="29"/>
        <v/>
      </c>
      <c r="CS26" s="54" t="str">
        <f t="shared" si="29"/>
        <v/>
      </c>
      <c r="CT26" s="54" t="str">
        <f t="shared" si="29"/>
        <v/>
      </c>
      <c r="CU26" s="54" t="str">
        <f t="shared" si="29"/>
        <v/>
      </c>
      <c r="CV26" s="54" t="str">
        <f t="shared" si="29"/>
        <v/>
      </c>
      <c r="CW26" s="54" t="str">
        <f t="shared" si="29"/>
        <v/>
      </c>
      <c r="CX26" s="54" t="str">
        <f t="shared" si="29"/>
        <v/>
      </c>
      <c r="CY26" s="54" t="str">
        <f t="shared" si="30"/>
        <v/>
      </c>
      <c r="CZ26" s="54" t="str">
        <f t="shared" si="30"/>
        <v/>
      </c>
      <c r="DA26" s="54" t="str">
        <f t="shared" si="30"/>
        <v/>
      </c>
      <c r="DB26" s="54" t="str">
        <f t="shared" si="30"/>
        <v/>
      </c>
      <c r="DC26" s="54" t="str">
        <f t="shared" si="30"/>
        <v/>
      </c>
      <c r="DD26" s="54" t="str">
        <f t="shared" si="30"/>
        <v/>
      </c>
      <c r="DE26" s="54" t="str">
        <f t="shared" si="30"/>
        <v/>
      </c>
      <c r="DF26" s="54" t="str">
        <f t="shared" si="30"/>
        <v/>
      </c>
      <c r="DG26" s="54" t="str">
        <f t="shared" si="30"/>
        <v/>
      </c>
      <c r="DH26" s="73" t="str">
        <f t="shared" si="30"/>
        <v/>
      </c>
      <c r="DI26" s="54" t="s">
        <v>414</v>
      </c>
      <c r="DJ26" s="54" t="s">
        <v>440</v>
      </c>
    </row>
    <row r="27" spans="1:114">
      <c r="A27" s="74">
        <v>100087</v>
      </c>
      <c r="B27" s="68" t="s">
        <v>132</v>
      </c>
      <c r="C27" s="68" t="s">
        <v>133</v>
      </c>
      <c r="D27" s="68" t="s">
        <v>134</v>
      </c>
      <c r="E27" s="68" t="s">
        <v>1394</v>
      </c>
      <c r="F27" s="68"/>
      <c r="G27" s="68"/>
      <c r="H27" s="68"/>
      <c r="I27" s="68">
        <v>60</v>
      </c>
      <c r="J27" s="68">
        <v>0</v>
      </c>
      <c r="K27" s="68">
        <v>33</v>
      </c>
      <c r="L27" s="68">
        <v>5</v>
      </c>
      <c r="M27" s="68">
        <v>22</v>
      </c>
      <c r="N27" s="68">
        <v>27</v>
      </c>
      <c r="O27" s="68">
        <v>0</v>
      </c>
      <c r="P27" s="68">
        <v>60</v>
      </c>
      <c r="Q27" s="69">
        <f t="shared" si="3"/>
        <v>100087</v>
      </c>
      <c r="R27" s="69">
        <f>COUNTIF($T$4:T27,T27)</f>
        <v>24</v>
      </c>
      <c r="S27" s="69" t="str">
        <f>IF(R27=1,COUNTIF($R$4:R27,1),"")</f>
        <v/>
      </c>
      <c r="T27" s="70" t="str">
        <f>施設状況!$D27&amp;施設状況!$B27</f>
        <v>中央区01保育所</v>
      </c>
      <c r="U27" s="70" t="str">
        <f>施設状況!$E27</f>
        <v>札幌円山公園雲母保育園</v>
      </c>
      <c r="V27" s="71">
        <v>23</v>
      </c>
      <c r="W27" s="72" t="str">
        <f t="shared" si="22"/>
        <v>太陽の子札幌中央保育園</v>
      </c>
      <c r="X27" s="70" t="str">
        <f t="shared" si="22"/>
        <v>アイグラン保育園北陽</v>
      </c>
      <c r="Y27" s="70" t="str">
        <f t="shared" si="22"/>
        <v>栄南保育園</v>
      </c>
      <c r="Z27" s="70" t="str">
        <f t="shared" si="22"/>
        <v/>
      </c>
      <c r="AA27" s="70" t="str">
        <f t="shared" si="22"/>
        <v/>
      </c>
      <c r="AB27" s="70" t="str">
        <f t="shared" si="22"/>
        <v/>
      </c>
      <c r="AC27" s="70" t="str">
        <f t="shared" si="22"/>
        <v/>
      </c>
      <c r="AD27" s="70" t="str">
        <f t="shared" si="22"/>
        <v/>
      </c>
      <c r="AE27" s="70" t="str">
        <f t="shared" si="22"/>
        <v>ちゅうわ発寒保育園</v>
      </c>
      <c r="AF27" s="70" t="str">
        <f t="shared" si="22"/>
        <v/>
      </c>
      <c r="AG27" s="70" t="str">
        <f t="shared" si="23"/>
        <v/>
      </c>
      <c r="AH27" s="70" t="str">
        <f t="shared" si="23"/>
        <v/>
      </c>
      <c r="AI27" s="70" t="str">
        <f t="shared" si="23"/>
        <v/>
      </c>
      <c r="AJ27" s="70" t="str">
        <f t="shared" si="23"/>
        <v/>
      </c>
      <c r="AK27" s="70" t="str">
        <f t="shared" si="23"/>
        <v/>
      </c>
      <c r="AL27" s="70" t="str">
        <f t="shared" si="23"/>
        <v/>
      </c>
      <c r="AM27" s="70" t="str">
        <f t="shared" si="23"/>
        <v/>
      </c>
      <c r="AN27" s="70" t="str">
        <f t="shared" si="23"/>
        <v/>
      </c>
      <c r="AO27" s="70" t="str">
        <f t="shared" si="23"/>
        <v/>
      </c>
      <c r="AP27" s="70" t="str">
        <f t="shared" si="23"/>
        <v/>
      </c>
      <c r="AQ27" s="70" t="str">
        <f t="shared" si="24"/>
        <v/>
      </c>
      <c r="AR27" s="70" t="str">
        <f t="shared" si="24"/>
        <v>認定こども園篠路中央保育園</v>
      </c>
      <c r="AS27" s="70" t="str">
        <f t="shared" si="24"/>
        <v>札幌フラワー保育園</v>
      </c>
      <c r="AT27" s="70" t="str">
        <f t="shared" si="24"/>
        <v>保育所型認定こども園東川下ポッポ保育園</v>
      </c>
      <c r="AU27" s="70" t="str">
        <f t="shared" si="24"/>
        <v/>
      </c>
      <c r="AV27" s="70" t="str">
        <f t="shared" si="24"/>
        <v/>
      </c>
      <c r="AW27" s="70" t="str">
        <f t="shared" si="24"/>
        <v/>
      </c>
      <c r="AX27" s="70" t="str">
        <f t="shared" si="24"/>
        <v/>
      </c>
      <c r="AY27" s="70" t="str">
        <f t="shared" si="24"/>
        <v/>
      </c>
      <c r="AZ27" s="70" t="str">
        <f t="shared" si="24"/>
        <v/>
      </c>
      <c r="BA27" s="70" t="str">
        <f t="shared" si="25"/>
        <v/>
      </c>
      <c r="BB27" s="70" t="str">
        <f t="shared" si="25"/>
        <v/>
      </c>
      <c r="BC27" s="70" t="str">
        <f t="shared" si="25"/>
        <v/>
      </c>
      <c r="BD27" s="70" t="str">
        <f t="shared" si="25"/>
        <v/>
      </c>
      <c r="BE27" s="70" t="str">
        <f t="shared" si="25"/>
        <v/>
      </c>
      <c r="BF27" s="70" t="str">
        <f t="shared" si="25"/>
        <v/>
      </c>
      <c r="BG27" s="70" t="str">
        <f t="shared" si="25"/>
        <v/>
      </c>
      <c r="BH27" s="70" t="str">
        <f t="shared" si="25"/>
        <v/>
      </c>
      <c r="BI27" s="70" t="str">
        <f t="shared" si="25"/>
        <v/>
      </c>
      <c r="BJ27" s="70" t="str">
        <f t="shared" si="25"/>
        <v/>
      </c>
      <c r="BK27" s="70" t="str">
        <f t="shared" si="26"/>
        <v/>
      </c>
      <c r="BL27" s="70" t="str">
        <f t="shared" si="26"/>
        <v/>
      </c>
      <c r="BM27" s="70" t="str">
        <f t="shared" si="26"/>
        <v/>
      </c>
      <c r="BN27" s="70" t="str">
        <f t="shared" si="26"/>
        <v/>
      </c>
      <c r="BO27" s="70" t="str">
        <f t="shared" si="26"/>
        <v/>
      </c>
      <c r="BP27" s="70" t="str">
        <f t="shared" si="26"/>
        <v/>
      </c>
      <c r="BQ27" s="70" t="str">
        <f t="shared" si="26"/>
        <v/>
      </c>
      <c r="BR27" s="70" t="str">
        <f t="shared" si="26"/>
        <v/>
      </c>
      <c r="BS27" s="70" t="str">
        <f t="shared" si="26"/>
        <v/>
      </c>
      <c r="BT27" s="70" t="str">
        <f t="shared" si="26"/>
        <v/>
      </c>
      <c r="BU27" s="70" t="str">
        <f t="shared" si="27"/>
        <v/>
      </c>
      <c r="BV27" s="70" t="str">
        <f t="shared" si="27"/>
        <v/>
      </c>
      <c r="BW27" s="70" t="str">
        <f t="shared" si="27"/>
        <v/>
      </c>
      <c r="BX27" s="70" t="str">
        <f t="shared" si="27"/>
        <v/>
      </c>
      <c r="BY27" s="70" t="str">
        <f t="shared" si="27"/>
        <v/>
      </c>
      <c r="BZ27" s="70" t="str">
        <f t="shared" si="27"/>
        <v/>
      </c>
      <c r="CA27" s="70" t="str">
        <f t="shared" si="27"/>
        <v/>
      </c>
      <c r="CB27" s="70" t="str">
        <f t="shared" si="27"/>
        <v/>
      </c>
      <c r="CC27" s="70" t="str">
        <f t="shared" si="27"/>
        <v/>
      </c>
      <c r="CD27" s="70" t="str">
        <f t="shared" si="27"/>
        <v/>
      </c>
      <c r="CE27" s="70" t="str">
        <f t="shared" si="28"/>
        <v/>
      </c>
      <c r="CF27" s="70" t="str">
        <f t="shared" si="28"/>
        <v/>
      </c>
      <c r="CG27" s="70" t="str">
        <f t="shared" si="28"/>
        <v/>
      </c>
      <c r="CH27" s="70" t="str">
        <f t="shared" si="28"/>
        <v/>
      </c>
      <c r="CI27" s="70" t="str">
        <f t="shared" si="28"/>
        <v/>
      </c>
      <c r="CJ27" s="70" t="str">
        <f t="shared" si="28"/>
        <v/>
      </c>
      <c r="CK27" s="70" t="str">
        <f t="shared" si="28"/>
        <v/>
      </c>
      <c r="CL27" s="70" t="str">
        <f t="shared" si="28"/>
        <v/>
      </c>
      <c r="CM27" s="70" t="str">
        <f t="shared" si="28"/>
        <v/>
      </c>
      <c r="CN27" s="70" t="str">
        <f t="shared" si="28"/>
        <v/>
      </c>
      <c r="CO27" s="70" t="str">
        <f t="shared" si="29"/>
        <v/>
      </c>
      <c r="CP27" s="70" t="str">
        <f t="shared" si="29"/>
        <v/>
      </c>
      <c r="CQ27" s="54" t="str">
        <f t="shared" si="29"/>
        <v/>
      </c>
      <c r="CR27" s="54" t="str">
        <f t="shared" si="29"/>
        <v/>
      </c>
      <c r="CS27" s="54" t="str">
        <f t="shared" si="29"/>
        <v/>
      </c>
      <c r="CT27" s="54" t="str">
        <f t="shared" si="29"/>
        <v/>
      </c>
      <c r="CU27" s="54" t="str">
        <f t="shared" si="29"/>
        <v/>
      </c>
      <c r="CV27" s="54" t="str">
        <f t="shared" si="29"/>
        <v/>
      </c>
      <c r="CW27" s="54" t="str">
        <f t="shared" si="29"/>
        <v/>
      </c>
      <c r="CX27" s="54" t="str">
        <f t="shared" si="29"/>
        <v/>
      </c>
      <c r="CY27" s="54" t="str">
        <f t="shared" si="30"/>
        <v/>
      </c>
      <c r="CZ27" s="54" t="str">
        <f t="shared" si="30"/>
        <v/>
      </c>
      <c r="DA27" s="54" t="str">
        <f t="shared" si="30"/>
        <v/>
      </c>
      <c r="DB27" s="54" t="str">
        <f t="shared" si="30"/>
        <v/>
      </c>
      <c r="DC27" s="54" t="str">
        <f t="shared" si="30"/>
        <v/>
      </c>
      <c r="DD27" s="54" t="str">
        <f t="shared" si="30"/>
        <v/>
      </c>
      <c r="DE27" s="54" t="str">
        <f t="shared" si="30"/>
        <v/>
      </c>
      <c r="DF27" s="54" t="str">
        <f t="shared" si="30"/>
        <v/>
      </c>
      <c r="DG27" s="54" t="str">
        <f t="shared" si="30"/>
        <v/>
      </c>
      <c r="DH27" s="73" t="str">
        <f t="shared" si="30"/>
        <v/>
      </c>
      <c r="DI27" s="54" t="s">
        <v>441</v>
      </c>
      <c r="DJ27" s="54" t="s">
        <v>442</v>
      </c>
    </row>
    <row r="28" spans="1:114">
      <c r="A28" s="74">
        <v>100088</v>
      </c>
      <c r="B28" s="68" t="s">
        <v>132</v>
      </c>
      <c r="C28" s="68" t="s">
        <v>133</v>
      </c>
      <c r="D28" s="68" t="s">
        <v>134</v>
      </c>
      <c r="E28" s="68" t="s">
        <v>1395</v>
      </c>
      <c r="F28" s="68"/>
      <c r="G28" s="68"/>
      <c r="H28" s="68"/>
      <c r="I28" s="68">
        <v>90</v>
      </c>
      <c r="J28" s="68">
        <v>0</v>
      </c>
      <c r="K28" s="68">
        <v>49</v>
      </c>
      <c r="L28" s="68">
        <v>9</v>
      </c>
      <c r="M28" s="68">
        <v>32</v>
      </c>
      <c r="N28" s="68">
        <v>41</v>
      </c>
      <c r="O28" s="68">
        <v>0</v>
      </c>
      <c r="P28" s="68">
        <v>90</v>
      </c>
      <c r="Q28" s="69">
        <f t="shared" si="3"/>
        <v>100088</v>
      </c>
      <c r="R28" s="69">
        <f>COUNTIF($T$4:T28,T28)</f>
        <v>25</v>
      </c>
      <c r="S28" s="69" t="str">
        <f>IF(R28=1,COUNTIF($R$4:R28,1),"")</f>
        <v/>
      </c>
      <c r="T28" s="70" t="str">
        <f>施設状況!$D28&amp;施設状況!$B28</f>
        <v>中央区01保育所</v>
      </c>
      <c r="U28" s="70" t="str">
        <f>施設状況!$E28</f>
        <v>札幌こども保育園</v>
      </c>
      <c r="V28" s="71">
        <v>24</v>
      </c>
      <c r="W28" s="72" t="str">
        <f t="shared" si="22"/>
        <v>札幌円山公園雲母保育園</v>
      </c>
      <c r="X28" s="70" t="str">
        <f t="shared" si="22"/>
        <v>Ｓ．Ｔ．ナーサリーＳＣＨＯＯＬ新川西</v>
      </c>
      <c r="Y28" s="70" t="str">
        <f t="shared" si="22"/>
        <v/>
      </c>
      <c r="Z28" s="70" t="str">
        <f t="shared" si="22"/>
        <v/>
      </c>
      <c r="AA28" s="70" t="str">
        <f t="shared" si="22"/>
        <v/>
      </c>
      <c r="AB28" s="70" t="str">
        <f t="shared" si="22"/>
        <v/>
      </c>
      <c r="AC28" s="70" t="str">
        <f t="shared" si="22"/>
        <v/>
      </c>
      <c r="AD28" s="70" t="str">
        <f t="shared" si="22"/>
        <v/>
      </c>
      <c r="AE28" s="70" t="str">
        <f t="shared" si="22"/>
        <v>ピッコロ子ども倶楽部
福井保育園</v>
      </c>
      <c r="AF28" s="70" t="str">
        <f t="shared" si="22"/>
        <v/>
      </c>
      <c r="AG28" s="70" t="str">
        <f t="shared" si="23"/>
        <v/>
      </c>
      <c r="AH28" s="70" t="str">
        <f t="shared" si="23"/>
        <v/>
      </c>
      <c r="AI28" s="70" t="str">
        <f t="shared" si="23"/>
        <v/>
      </c>
      <c r="AJ28" s="70" t="str">
        <f t="shared" si="23"/>
        <v/>
      </c>
      <c r="AK28" s="70" t="str">
        <f t="shared" si="23"/>
        <v/>
      </c>
      <c r="AL28" s="70" t="str">
        <f t="shared" si="23"/>
        <v/>
      </c>
      <c r="AM28" s="70" t="str">
        <f t="shared" si="23"/>
        <v/>
      </c>
      <c r="AN28" s="70" t="str">
        <f t="shared" si="23"/>
        <v/>
      </c>
      <c r="AO28" s="70" t="str">
        <f t="shared" si="23"/>
        <v/>
      </c>
      <c r="AP28" s="70" t="str">
        <f t="shared" si="23"/>
        <v/>
      </c>
      <c r="AQ28" s="70" t="str">
        <f t="shared" si="24"/>
        <v/>
      </c>
      <c r="AR28" s="70" t="str">
        <f t="shared" si="24"/>
        <v>篠路高洋保育園</v>
      </c>
      <c r="AS28" s="70" t="str">
        <f t="shared" si="24"/>
        <v>伏古かしわ保育園</v>
      </c>
      <c r="AT28" s="70" t="str">
        <f t="shared" si="24"/>
        <v>保育所型認定こども園救世軍菊水上町保育園</v>
      </c>
      <c r="AU28" s="70" t="str">
        <f t="shared" si="24"/>
        <v/>
      </c>
      <c r="AV28" s="70" t="str">
        <f t="shared" si="24"/>
        <v/>
      </c>
      <c r="AW28" s="70" t="str">
        <f t="shared" si="24"/>
        <v/>
      </c>
      <c r="AX28" s="70" t="str">
        <f t="shared" si="24"/>
        <v/>
      </c>
      <c r="AY28" s="70" t="str">
        <f t="shared" si="24"/>
        <v/>
      </c>
      <c r="AZ28" s="70" t="str">
        <f t="shared" si="24"/>
        <v/>
      </c>
      <c r="BA28" s="70" t="str">
        <f t="shared" si="25"/>
        <v/>
      </c>
      <c r="BB28" s="70" t="str">
        <f t="shared" si="25"/>
        <v/>
      </c>
      <c r="BC28" s="70" t="str">
        <f t="shared" si="25"/>
        <v/>
      </c>
      <c r="BD28" s="70" t="str">
        <f t="shared" si="25"/>
        <v/>
      </c>
      <c r="BE28" s="70" t="str">
        <f t="shared" si="25"/>
        <v/>
      </c>
      <c r="BF28" s="70" t="str">
        <f t="shared" si="25"/>
        <v/>
      </c>
      <c r="BG28" s="70" t="str">
        <f t="shared" si="25"/>
        <v/>
      </c>
      <c r="BH28" s="70" t="str">
        <f t="shared" si="25"/>
        <v/>
      </c>
      <c r="BI28" s="70" t="str">
        <f t="shared" si="25"/>
        <v/>
      </c>
      <c r="BJ28" s="70" t="str">
        <f t="shared" si="25"/>
        <v/>
      </c>
      <c r="BK28" s="70" t="str">
        <f t="shared" si="26"/>
        <v/>
      </c>
      <c r="BL28" s="70" t="str">
        <f t="shared" si="26"/>
        <v/>
      </c>
      <c r="BM28" s="70" t="str">
        <f t="shared" si="26"/>
        <v/>
      </c>
      <c r="BN28" s="70" t="str">
        <f t="shared" si="26"/>
        <v/>
      </c>
      <c r="BO28" s="70" t="str">
        <f t="shared" si="26"/>
        <v/>
      </c>
      <c r="BP28" s="70" t="str">
        <f t="shared" si="26"/>
        <v/>
      </c>
      <c r="BQ28" s="70" t="str">
        <f t="shared" si="26"/>
        <v/>
      </c>
      <c r="BR28" s="70" t="str">
        <f t="shared" si="26"/>
        <v/>
      </c>
      <c r="BS28" s="70" t="str">
        <f t="shared" si="26"/>
        <v/>
      </c>
      <c r="BT28" s="70" t="str">
        <f t="shared" si="26"/>
        <v/>
      </c>
      <c r="BU28" s="70" t="str">
        <f t="shared" si="27"/>
        <v/>
      </c>
      <c r="BV28" s="70" t="str">
        <f t="shared" si="27"/>
        <v/>
      </c>
      <c r="BW28" s="70" t="str">
        <f t="shared" si="27"/>
        <v/>
      </c>
      <c r="BX28" s="70" t="str">
        <f t="shared" si="27"/>
        <v/>
      </c>
      <c r="BY28" s="70" t="str">
        <f t="shared" si="27"/>
        <v/>
      </c>
      <c r="BZ28" s="70" t="str">
        <f t="shared" si="27"/>
        <v/>
      </c>
      <c r="CA28" s="70" t="str">
        <f t="shared" si="27"/>
        <v/>
      </c>
      <c r="CB28" s="70" t="str">
        <f t="shared" si="27"/>
        <v/>
      </c>
      <c r="CC28" s="70" t="str">
        <f t="shared" si="27"/>
        <v/>
      </c>
      <c r="CD28" s="70" t="str">
        <f t="shared" si="27"/>
        <v/>
      </c>
      <c r="CE28" s="70" t="str">
        <f t="shared" si="28"/>
        <v/>
      </c>
      <c r="CF28" s="70" t="str">
        <f t="shared" si="28"/>
        <v/>
      </c>
      <c r="CG28" s="70" t="str">
        <f t="shared" si="28"/>
        <v/>
      </c>
      <c r="CH28" s="70" t="str">
        <f t="shared" si="28"/>
        <v/>
      </c>
      <c r="CI28" s="70" t="str">
        <f t="shared" si="28"/>
        <v/>
      </c>
      <c r="CJ28" s="70" t="str">
        <f t="shared" si="28"/>
        <v/>
      </c>
      <c r="CK28" s="70" t="str">
        <f t="shared" si="28"/>
        <v/>
      </c>
      <c r="CL28" s="70" t="str">
        <f t="shared" si="28"/>
        <v/>
      </c>
      <c r="CM28" s="70" t="str">
        <f t="shared" si="28"/>
        <v/>
      </c>
      <c r="CN28" s="70" t="str">
        <f t="shared" si="28"/>
        <v/>
      </c>
      <c r="CO28" s="70" t="str">
        <f t="shared" si="29"/>
        <v/>
      </c>
      <c r="CP28" s="70" t="str">
        <f t="shared" si="29"/>
        <v/>
      </c>
      <c r="CQ28" s="54" t="str">
        <f t="shared" si="29"/>
        <v/>
      </c>
      <c r="CR28" s="54" t="str">
        <f t="shared" si="29"/>
        <v/>
      </c>
      <c r="CS28" s="54" t="str">
        <f t="shared" si="29"/>
        <v/>
      </c>
      <c r="CT28" s="54" t="str">
        <f t="shared" si="29"/>
        <v/>
      </c>
      <c r="CU28" s="54" t="str">
        <f t="shared" si="29"/>
        <v/>
      </c>
      <c r="CV28" s="54" t="str">
        <f t="shared" si="29"/>
        <v/>
      </c>
      <c r="CW28" s="54" t="str">
        <f t="shared" si="29"/>
        <v/>
      </c>
      <c r="CX28" s="54" t="str">
        <f t="shared" si="29"/>
        <v/>
      </c>
      <c r="CY28" s="54" t="str">
        <f t="shared" si="30"/>
        <v/>
      </c>
      <c r="CZ28" s="54" t="str">
        <f t="shared" si="30"/>
        <v/>
      </c>
      <c r="DA28" s="54" t="str">
        <f t="shared" si="30"/>
        <v/>
      </c>
      <c r="DB28" s="54" t="str">
        <f t="shared" si="30"/>
        <v/>
      </c>
      <c r="DC28" s="54" t="str">
        <f t="shared" si="30"/>
        <v/>
      </c>
      <c r="DD28" s="54" t="str">
        <f t="shared" si="30"/>
        <v/>
      </c>
      <c r="DE28" s="54" t="str">
        <f t="shared" si="30"/>
        <v/>
      </c>
      <c r="DF28" s="54" t="str">
        <f t="shared" si="30"/>
        <v/>
      </c>
      <c r="DG28" s="54" t="str">
        <f t="shared" si="30"/>
        <v/>
      </c>
      <c r="DH28" s="73" t="str">
        <f t="shared" si="30"/>
        <v/>
      </c>
      <c r="DI28" s="54" t="s">
        <v>432</v>
      </c>
      <c r="DJ28" s="54" t="s">
        <v>443</v>
      </c>
    </row>
    <row r="29" spans="1:114">
      <c r="A29" s="74">
        <v>100094</v>
      </c>
      <c r="B29" s="68" t="s">
        <v>132</v>
      </c>
      <c r="C29" s="68" t="s">
        <v>133</v>
      </c>
      <c r="D29" s="68" t="s">
        <v>134</v>
      </c>
      <c r="E29" s="68" t="s">
        <v>1396</v>
      </c>
      <c r="F29" s="68"/>
      <c r="G29" s="68"/>
      <c r="H29" s="68"/>
      <c r="I29" s="68">
        <v>60</v>
      </c>
      <c r="J29" s="68">
        <v>0</v>
      </c>
      <c r="K29" s="68">
        <v>33</v>
      </c>
      <c r="L29" s="68">
        <v>6</v>
      </c>
      <c r="M29" s="68">
        <v>21</v>
      </c>
      <c r="N29" s="68">
        <v>27</v>
      </c>
      <c r="O29" s="68">
        <v>0</v>
      </c>
      <c r="P29" s="68">
        <v>60</v>
      </c>
      <c r="Q29" s="69">
        <f t="shared" si="3"/>
        <v>100094</v>
      </c>
      <c r="R29" s="69">
        <f>COUNTIF($T$4:T29,T29)</f>
        <v>26</v>
      </c>
      <c r="S29" s="69" t="str">
        <f>IF(R29=1,COUNTIF($R$4:R29,1),"")</f>
        <v/>
      </c>
      <c r="T29" s="70" t="str">
        <f>施設状況!$D29&amp;施設状況!$B29</f>
        <v>中央区01保育所</v>
      </c>
      <c r="U29" s="70" t="str">
        <f>施設状況!$E29</f>
        <v>ニチイキッズ南まるやま保育園</v>
      </c>
      <c r="V29" s="71">
        <v>25</v>
      </c>
      <c r="W29" s="72" t="str">
        <f t="shared" si="22"/>
        <v>札幌こども保育園</v>
      </c>
      <c r="X29" s="70" t="str">
        <f t="shared" si="22"/>
        <v>アイグラン保育園拓北</v>
      </c>
      <c r="Y29" s="70" t="str">
        <f t="shared" si="22"/>
        <v/>
      </c>
      <c r="Z29" s="70" t="str">
        <f t="shared" si="22"/>
        <v/>
      </c>
      <c r="AA29" s="70" t="str">
        <f t="shared" si="22"/>
        <v/>
      </c>
      <c r="AB29" s="70" t="str">
        <f t="shared" si="22"/>
        <v/>
      </c>
      <c r="AC29" s="70" t="str">
        <f t="shared" si="22"/>
        <v/>
      </c>
      <c r="AD29" s="70" t="str">
        <f t="shared" si="22"/>
        <v/>
      </c>
      <c r="AE29" s="70" t="str">
        <f t="shared" si="22"/>
        <v>ラブクローバーの保育園札幌西野</v>
      </c>
      <c r="AF29" s="70" t="str">
        <f t="shared" si="22"/>
        <v/>
      </c>
      <c r="AG29" s="70" t="str">
        <f t="shared" si="23"/>
        <v/>
      </c>
      <c r="AH29" s="70" t="str">
        <f t="shared" si="23"/>
        <v/>
      </c>
      <c r="AI29" s="70" t="str">
        <f t="shared" si="23"/>
        <v/>
      </c>
      <c r="AJ29" s="70" t="str">
        <f t="shared" si="23"/>
        <v/>
      </c>
      <c r="AK29" s="70" t="str">
        <f t="shared" si="23"/>
        <v/>
      </c>
      <c r="AL29" s="70" t="str">
        <f t="shared" si="23"/>
        <v/>
      </c>
      <c r="AM29" s="70" t="str">
        <f t="shared" si="23"/>
        <v/>
      </c>
      <c r="AN29" s="70" t="str">
        <f t="shared" si="23"/>
        <v/>
      </c>
      <c r="AO29" s="70" t="str">
        <f t="shared" si="23"/>
        <v/>
      </c>
      <c r="AP29" s="70" t="str">
        <f t="shared" si="23"/>
        <v/>
      </c>
      <c r="AQ29" s="70" t="str">
        <f t="shared" si="24"/>
        <v/>
      </c>
      <c r="AR29" s="70" t="str">
        <f t="shared" si="24"/>
        <v>三和新琴似保育園</v>
      </c>
      <c r="AS29" s="70" t="str">
        <f t="shared" si="24"/>
        <v>北栄マスカット保育園</v>
      </c>
      <c r="AT29" s="70" t="str">
        <f t="shared" si="24"/>
        <v>認定こども園白石うさこ保育園</v>
      </c>
      <c r="AU29" s="70" t="str">
        <f t="shared" si="24"/>
        <v/>
      </c>
      <c r="AV29" s="70" t="str">
        <f t="shared" si="24"/>
        <v/>
      </c>
      <c r="AW29" s="70" t="str">
        <f t="shared" si="24"/>
        <v/>
      </c>
      <c r="AX29" s="70" t="str">
        <f t="shared" si="24"/>
        <v/>
      </c>
      <c r="AY29" s="70" t="str">
        <f t="shared" si="24"/>
        <v/>
      </c>
      <c r="AZ29" s="70" t="str">
        <f t="shared" si="24"/>
        <v/>
      </c>
      <c r="BA29" s="70" t="str">
        <f t="shared" si="25"/>
        <v/>
      </c>
      <c r="BB29" s="70" t="str">
        <f t="shared" si="25"/>
        <v/>
      </c>
      <c r="BC29" s="70" t="str">
        <f t="shared" si="25"/>
        <v/>
      </c>
      <c r="BD29" s="70" t="str">
        <f t="shared" si="25"/>
        <v/>
      </c>
      <c r="BE29" s="70" t="str">
        <f t="shared" si="25"/>
        <v/>
      </c>
      <c r="BF29" s="70" t="str">
        <f t="shared" si="25"/>
        <v/>
      </c>
      <c r="BG29" s="70" t="str">
        <f t="shared" si="25"/>
        <v/>
      </c>
      <c r="BH29" s="70" t="str">
        <f t="shared" si="25"/>
        <v/>
      </c>
      <c r="BI29" s="70" t="str">
        <f t="shared" si="25"/>
        <v/>
      </c>
      <c r="BJ29" s="70" t="str">
        <f t="shared" si="25"/>
        <v/>
      </c>
      <c r="BK29" s="70" t="str">
        <f t="shared" si="26"/>
        <v/>
      </c>
      <c r="BL29" s="70" t="str">
        <f t="shared" si="26"/>
        <v/>
      </c>
      <c r="BM29" s="70" t="str">
        <f t="shared" si="26"/>
        <v/>
      </c>
      <c r="BN29" s="70" t="str">
        <f t="shared" si="26"/>
        <v/>
      </c>
      <c r="BO29" s="70" t="str">
        <f t="shared" si="26"/>
        <v/>
      </c>
      <c r="BP29" s="70" t="str">
        <f t="shared" si="26"/>
        <v/>
      </c>
      <c r="BQ29" s="70" t="str">
        <f t="shared" si="26"/>
        <v/>
      </c>
      <c r="BR29" s="70" t="str">
        <f t="shared" si="26"/>
        <v/>
      </c>
      <c r="BS29" s="70" t="str">
        <f t="shared" si="26"/>
        <v/>
      </c>
      <c r="BT29" s="70" t="str">
        <f t="shared" si="26"/>
        <v/>
      </c>
      <c r="BU29" s="70" t="str">
        <f t="shared" si="27"/>
        <v/>
      </c>
      <c r="BV29" s="70" t="str">
        <f t="shared" si="27"/>
        <v/>
      </c>
      <c r="BW29" s="70" t="str">
        <f t="shared" si="27"/>
        <v/>
      </c>
      <c r="BX29" s="70" t="str">
        <f t="shared" si="27"/>
        <v/>
      </c>
      <c r="BY29" s="70" t="str">
        <f t="shared" si="27"/>
        <v/>
      </c>
      <c r="BZ29" s="70" t="str">
        <f t="shared" si="27"/>
        <v/>
      </c>
      <c r="CA29" s="70" t="str">
        <f t="shared" si="27"/>
        <v/>
      </c>
      <c r="CB29" s="70" t="str">
        <f t="shared" si="27"/>
        <v/>
      </c>
      <c r="CC29" s="70" t="str">
        <f t="shared" si="27"/>
        <v/>
      </c>
      <c r="CD29" s="70" t="str">
        <f t="shared" si="27"/>
        <v/>
      </c>
      <c r="CE29" s="70" t="str">
        <f t="shared" si="28"/>
        <v/>
      </c>
      <c r="CF29" s="70" t="str">
        <f t="shared" si="28"/>
        <v/>
      </c>
      <c r="CG29" s="70" t="str">
        <f t="shared" si="28"/>
        <v/>
      </c>
      <c r="CH29" s="70" t="str">
        <f t="shared" si="28"/>
        <v/>
      </c>
      <c r="CI29" s="70" t="str">
        <f t="shared" si="28"/>
        <v/>
      </c>
      <c r="CJ29" s="70" t="str">
        <f t="shared" si="28"/>
        <v/>
      </c>
      <c r="CK29" s="70" t="str">
        <f t="shared" si="28"/>
        <v/>
      </c>
      <c r="CL29" s="70" t="str">
        <f t="shared" si="28"/>
        <v/>
      </c>
      <c r="CM29" s="70" t="str">
        <f t="shared" si="28"/>
        <v/>
      </c>
      <c r="CN29" s="70" t="str">
        <f t="shared" si="28"/>
        <v/>
      </c>
      <c r="CO29" s="70" t="str">
        <f t="shared" si="29"/>
        <v/>
      </c>
      <c r="CP29" s="70" t="str">
        <f t="shared" si="29"/>
        <v/>
      </c>
      <c r="CQ29" s="54" t="str">
        <f t="shared" si="29"/>
        <v/>
      </c>
      <c r="CR29" s="54" t="str">
        <f t="shared" si="29"/>
        <v/>
      </c>
      <c r="CS29" s="54" t="str">
        <f t="shared" si="29"/>
        <v/>
      </c>
      <c r="CT29" s="54" t="str">
        <f t="shared" si="29"/>
        <v/>
      </c>
      <c r="CU29" s="54" t="str">
        <f t="shared" si="29"/>
        <v/>
      </c>
      <c r="CV29" s="54" t="str">
        <f t="shared" si="29"/>
        <v/>
      </c>
      <c r="CW29" s="54" t="str">
        <f t="shared" si="29"/>
        <v/>
      </c>
      <c r="CX29" s="54" t="str">
        <f t="shared" si="29"/>
        <v/>
      </c>
      <c r="CY29" s="54" t="str">
        <f t="shared" si="30"/>
        <v/>
      </c>
      <c r="CZ29" s="54" t="str">
        <f t="shared" si="30"/>
        <v/>
      </c>
      <c r="DA29" s="54" t="str">
        <f t="shared" si="30"/>
        <v/>
      </c>
      <c r="DB29" s="54" t="str">
        <f t="shared" si="30"/>
        <v/>
      </c>
      <c r="DC29" s="54" t="str">
        <f t="shared" si="30"/>
        <v/>
      </c>
      <c r="DD29" s="54" t="str">
        <f t="shared" si="30"/>
        <v/>
      </c>
      <c r="DE29" s="54" t="str">
        <f t="shared" si="30"/>
        <v/>
      </c>
      <c r="DF29" s="54" t="str">
        <f t="shared" si="30"/>
        <v/>
      </c>
      <c r="DG29" s="54" t="str">
        <f t="shared" si="30"/>
        <v/>
      </c>
      <c r="DH29" s="73" t="str">
        <f t="shared" si="30"/>
        <v/>
      </c>
      <c r="DI29" s="54" t="s">
        <v>438</v>
      </c>
      <c r="DJ29" s="54" t="s">
        <v>444</v>
      </c>
    </row>
    <row r="30" spans="1:114">
      <c r="A30" s="74">
        <v>100096</v>
      </c>
      <c r="B30" s="68" t="s">
        <v>132</v>
      </c>
      <c r="C30" s="68" t="s">
        <v>133</v>
      </c>
      <c r="D30" s="68" t="s">
        <v>134</v>
      </c>
      <c r="E30" s="68" t="s">
        <v>155</v>
      </c>
      <c r="F30" s="68"/>
      <c r="G30" s="68"/>
      <c r="H30" s="68"/>
      <c r="I30" s="68">
        <v>60</v>
      </c>
      <c r="J30" s="68">
        <v>0</v>
      </c>
      <c r="K30" s="68">
        <v>33</v>
      </c>
      <c r="L30" s="68">
        <v>6</v>
      </c>
      <c r="M30" s="68">
        <v>21</v>
      </c>
      <c r="N30" s="68">
        <v>27</v>
      </c>
      <c r="O30" s="68">
        <v>0</v>
      </c>
      <c r="P30" s="68">
        <v>60</v>
      </c>
      <c r="Q30" s="69">
        <f t="shared" si="3"/>
        <v>100096</v>
      </c>
      <c r="R30" s="69">
        <f>COUNTIF($T$4:T30,T30)</f>
        <v>27</v>
      </c>
      <c r="S30" s="69" t="str">
        <f>IF(R30=1,COUNTIF($R$4:R30,1),"")</f>
        <v/>
      </c>
      <c r="T30" s="70" t="str">
        <f>施設状況!$D30&amp;施設状況!$B30</f>
        <v>中央区01保育所</v>
      </c>
      <c r="U30" s="70" t="str">
        <f>施設状況!$E30</f>
        <v>ＮＯＶＡインターナショナルスクール</v>
      </c>
      <c r="V30" s="71">
        <v>26</v>
      </c>
      <c r="W30" s="72" t="str">
        <f t="shared" si="22"/>
        <v>ニチイキッズ南まるやま保育園</v>
      </c>
      <c r="X30" s="70" t="str">
        <f t="shared" si="22"/>
        <v>元気っ子保育園・屯田南</v>
      </c>
      <c r="Y30" s="70" t="str">
        <f t="shared" si="22"/>
        <v/>
      </c>
      <c r="Z30" s="70" t="str">
        <f t="shared" si="22"/>
        <v/>
      </c>
      <c r="AA30" s="70" t="str">
        <f t="shared" si="22"/>
        <v/>
      </c>
      <c r="AB30" s="70" t="str">
        <f t="shared" si="22"/>
        <v/>
      </c>
      <c r="AC30" s="70" t="str">
        <f t="shared" si="22"/>
        <v/>
      </c>
      <c r="AD30" s="70" t="str">
        <f t="shared" si="22"/>
        <v/>
      </c>
      <c r="AE30" s="70" t="str">
        <f t="shared" si="22"/>
        <v/>
      </c>
      <c r="AF30" s="70" t="str">
        <f t="shared" si="22"/>
        <v/>
      </c>
      <c r="AG30" s="70" t="str">
        <f t="shared" si="23"/>
        <v/>
      </c>
      <c r="AH30" s="70" t="str">
        <f t="shared" si="23"/>
        <v/>
      </c>
      <c r="AI30" s="70" t="str">
        <f t="shared" si="23"/>
        <v/>
      </c>
      <c r="AJ30" s="70" t="str">
        <f t="shared" si="23"/>
        <v/>
      </c>
      <c r="AK30" s="70" t="str">
        <f t="shared" si="23"/>
        <v/>
      </c>
      <c r="AL30" s="70" t="str">
        <f t="shared" si="23"/>
        <v/>
      </c>
      <c r="AM30" s="70" t="str">
        <f t="shared" si="23"/>
        <v/>
      </c>
      <c r="AN30" s="70" t="str">
        <f t="shared" si="23"/>
        <v/>
      </c>
      <c r="AO30" s="70" t="str">
        <f t="shared" si="23"/>
        <v/>
      </c>
      <c r="AP30" s="70" t="str">
        <f t="shared" si="23"/>
        <v/>
      </c>
      <c r="AQ30" s="70" t="str">
        <f t="shared" si="24"/>
        <v/>
      </c>
      <c r="AR30" s="70" t="str">
        <f t="shared" si="24"/>
        <v>太平保育園</v>
      </c>
      <c r="AS30" s="70" t="str">
        <f t="shared" si="24"/>
        <v>栄町マスカット保育園</v>
      </c>
      <c r="AT30" s="70" t="str">
        <f t="shared" si="24"/>
        <v/>
      </c>
      <c r="AU30" s="70" t="str">
        <f t="shared" si="24"/>
        <v/>
      </c>
      <c r="AV30" s="70" t="str">
        <f t="shared" si="24"/>
        <v/>
      </c>
      <c r="AW30" s="70" t="str">
        <f t="shared" si="24"/>
        <v/>
      </c>
      <c r="AX30" s="70" t="str">
        <f t="shared" si="24"/>
        <v/>
      </c>
      <c r="AY30" s="70" t="str">
        <f t="shared" si="24"/>
        <v/>
      </c>
      <c r="AZ30" s="70" t="str">
        <f t="shared" si="24"/>
        <v/>
      </c>
      <c r="BA30" s="70" t="str">
        <f t="shared" si="25"/>
        <v/>
      </c>
      <c r="BB30" s="70" t="str">
        <f t="shared" si="25"/>
        <v/>
      </c>
      <c r="BC30" s="70" t="str">
        <f t="shared" si="25"/>
        <v/>
      </c>
      <c r="BD30" s="70" t="str">
        <f t="shared" si="25"/>
        <v/>
      </c>
      <c r="BE30" s="70" t="str">
        <f t="shared" si="25"/>
        <v/>
      </c>
      <c r="BF30" s="70" t="str">
        <f t="shared" si="25"/>
        <v/>
      </c>
      <c r="BG30" s="70" t="str">
        <f t="shared" si="25"/>
        <v/>
      </c>
      <c r="BH30" s="70" t="str">
        <f t="shared" si="25"/>
        <v/>
      </c>
      <c r="BI30" s="70" t="str">
        <f t="shared" si="25"/>
        <v/>
      </c>
      <c r="BJ30" s="70" t="str">
        <f t="shared" si="25"/>
        <v/>
      </c>
      <c r="BK30" s="70" t="str">
        <f t="shared" si="26"/>
        <v/>
      </c>
      <c r="BL30" s="70" t="str">
        <f t="shared" si="26"/>
        <v/>
      </c>
      <c r="BM30" s="70" t="str">
        <f t="shared" si="26"/>
        <v/>
      </c>
      <c r="BN30" s="70" t="str">
        <f t="shared" si="26"/>
        <v/>
      </c>
      <c r="BO30" s="70" t="str">
        <f t="shared" si="26"/>
        <v/>
      </c>
      <c r="BP30" s="70" t="str">
        <f t="shared" si="26"/>
        <v/>
      </c>
      <c r="BQ30" s="70" t="str">
        <f t="shared" si="26"/>
        <v/>
      </c>
      <c r="BR30" s="70" t="str">
        <f t="shared" si="26"/>
        <v/>
      </c>
      <c r="BS30" s="70" t="str">
        <f t="shared" si="26"/>
        <v/>
      </c>
      <c r="BT30" s="70" t="str">
        <f t="shared" si="26"/>
        <v/>
      </c>
      <c r="BU30" s="70" t="str">
        <f t="shared" si="27"/>
        <v/>
      </c>
      <c r="BV30" s="70" t="str">
        <f t="shared" si="27"/>
        <v/>
      </c>
      <c r="BW30" s="70" t="str">
        <f t="shared" si="27"/>
        <v/>
      </c>
      <c r="BX30" s="70" t="str">
        <f t="shared" si="27"/>
        <v/>
      </c>
      <c r="BY30" s="70" t="str">
        <f t="shared" si="27"/>
        <v/>
      </c>
      <c r="BZ30" s="70" t="str">
        <f t="shared" si="27"/>
        <v/>
      </c>
      <c r="CA30" s="70" t="str">
        <f t="shared" si="27"/>
        <v/>
      </c>
      <c r="CB30" s="70" t="str">
        <f t="shared" si="27"/>
        <v/>
      </c>
      <c r="CC30" s="70" t="str">
        <f t="shared" si="27"/>
        <v/>
      </c>
      <c r="CD30" s="70" t="str">
        <f t="shared" si="27"/>
        <v/>
      </c>
      <c r="CE30" s="70" t="str">
        <f t="shared" si="28"/>
        <v/>
      </c>
      <c r="CF30" s="70" t="str">
        <f t="shared" si="28"/>
        <v/>
      </c>
      <c r="CG30" s="70" t="str">
        <f t="shared" si="28"/>
        <v/>
      </c>
      <c r="CH30" s="70" t="str">
        <f t="shared" si="28"/>
        <v/>
      </c>
      <c r="CI30" s="70" t="str">
        <f t="shared" si="28"/>
        <v/>
      </c>
      <c r="CJ30" s="70" t="str">
        <f t="shared" si="28"/>
        <v/>
      </c>
      <c r="CK30" s="70" t="str">
        <f t="shared" si="28"/>
        <v/>
      </c>
      <c r="CL30" s="70" t="str">
        <f t="shared" si="28"/>
        <v/>
      </c>
      <c r="CM30" s="70" t="str">
        <f t="shared" si="28"/>
        <v/>
      </c>
      <c r="CN30" s="70" t="str">
        <f t="shared" si="28"/>
        <v/>
      </c>
      <c r="CO30" s="70" t="str">
        <f t="shared" si="29"/>
        <v/>
      </c>
      <c r="CP30" s="70" t="str">
        <f t="shared" si="29"/>
        <v/>
      </c>
      <c r="CQ30" s="54" t="str">
        <f t="shared" si="29"/>
        <v/>
      </c>
      <c r="CR30" s="54" t="str">
        <f t="shared" si="29"/>
        <v/>
      </c>
      <c r="CS30" s="54" t="str">
        <f t="shared" si="29"/>
        <v/>
      </c>
      <c r="CT30" s="54" t="str">
        <f t="shared" si="29"/>
        <v/>
      </c>
      <c r="CU30" s="54" t="str">
        <f t="shared" si="29"/>
        <v/>
      </c>
      <c r="CV30" s="54" t="str">
        <f t="shared" si="29"/>
        <v/>
      </c>
      <c r="CW30" s="54" t="str">
        <f t="shared" si="29"/>
        <v/>
      </c>
      <c r="CX30" s="54" t="str">
        <f t="shared" si="29"/>
        <v/>
      </c>
      <c r="CY30" s="54" t="str">
        <f t="shared" si="30"/>
        <v/>
      </c>
      <c r="CZ30" s="54" t="str">
        <f t="shared" si="30"/>
        <v/>
      </c>
      <c r="DA30" s="54" t="str">
        <f t="shared" si="30"/>
        <v/>
      </c>
      <c r="DB30" s="54" t="str">
        <f t="shared" si="30"/>
        <v/>
      </c>
      <c r="DC30" s="54" t="str">
        <f t="shared" si="30"/>
        <v/>
      </c>
      <c r="DD30" s="54" t="str">
        <f t="shared" si="30"/>
        <v/>
      </c>
      <c r="DE30" s="54" t="str">
        <f t="shared" si="30"/>
        <v/>
      </c>
      <c r="DF30" s="54" t="str">
        <f t="shared" si="30"/>
        <v/>
      </c>
      <c r="DG30" s="54" t="str">
        <f t="shared" si="30"/>
        <v/>
      </c>
      <c r="DH30" s="73" t="str">
        <f t="shared" si="30"/>
        <v/>
      </c>
      <c r="DI30" s="54" t="s">
        <v>446</v>
      </c>
      <c r="DJ30" s="54" t="s">
        <v>447</v>
      </c>
    </row>
    <row r="31" spans="1:114">
      <c r="A31" s="74">
        <v>100106</v>
      </c>
      <c r="B31" s="68" t="s">
        <v>132</v>
      </c>
      <c r="C31" s="68" t="s">
        <v>133</v>
      </c>
      <c r="D31" s="68" t="s">
        <v>134</v>
      </c>
      <c r="E31" s="68" t="s">
        <v>1397</v>
      </c>
      <c r="F31" s="68"/>
      <c r="G31" s="68"/>
      <c r="H31" s="68"/>
      <c r="I31" s="68">
        <v>40</v>
      </c>
      <c r="J31" s="68">
        <v>0</v>
      </c>
      <c r="K31" s="68">
        <v>21</v>
      </c>
      <c r="L31" s="68">
        <v>5</v>
      </c>
      <c r="M31" s="68">
        <v>14</v>
      </c>
      <c r="N31" s="68">
        <v>19</v>
      </c>
      <c r="O31" s="68">
        <v>0</v>
      </c>
      <c r="P31" s="68">
        <v>40</v>
      </c>
      <c r="Q31" s="69">
        <f t="shared" si="3"/>
        <v>100106</v>
      </c>
      <c r="R31" s="69">
        <f>COUNTIF($T$4:T31,T31)</f>
        <v>28</v>
      </c>
      <c r="S31" s="69" t="str">
        <f>IF(R31=1,COUNTIF($R$4:R31,1),"")</f>
        <v/>
      </c>
      <c r="T31" s="70" t="str">
        <f>施設状況!$D31&amp;施設状況!$B31</f>
        <v>中央区01保育所</v>
      </c>
      <c r="U31" s="70" t="str">
        <f>施設状況!$E31</f>
        <v>宮の森ライラック保育園</v>
      </c>
      <c r="V31" s="71">
        <v>27</v>
      </c>
      <c r="W31" s="72" t="str">
        <f t="shared" si="22"/>
        <v>ＮＯＶＡインターナショナルスクール</v>
      </c>
      <c r="X31" s="70" t="str">
        <f t="shared" si="22"/>
        <v>屯田南保育園</v>
      </c>
      <c r="Y31" s="70" t="str">
        <f t="shared" si="22"/>
        <v/>
      </c>
      <c r="Z31" s="70" t="str">
        <f t="shared" si="22"/>
        <v/>
      </c>
      <c r="AA31" s="70" t="str">
        <f t="shared" si="22"/>
        <v/>
      </c>
      <c r="AB31" s="70" t="str">
        <f t="shared" si="22"/>
        <v/>
      </c>
      <c r="AC31" s="70" t="str">
        <f t="shared" si="22"/>
        <v/>
      </c>
      <c r="AD31" s="70" t="str">
        <f t="shared" si="22"/>
        <v/>
      </c>
      <c r="AE31" s="70" t="str">
        <f t="shared" si="22"/>
        <v/>
      </c>
      <c r="AF31" s="70" t="str">
        <f t="shared" si="22"/>
        <v/>
      </c>
      <c r="AG31" s="70" t="str">
        <f t="shared" si="23"/>
        <v/>
      </c>
      <c r="AH31" s="70" t="str">
        <f t="shared" si="23"/>
        <v/>
      </c>
      <c r="AI31" s="70" t="str">
        <f t="shared" si="23"/>
        <v/>
      </c>
      <c r="AJ31" s="70" t="str">
        <f t="shared" si="23"/>
        <v/>
      </c>
      <c r="AK31" s="70" t="str">
        <f t="shared" si="23"/>
        <v/>
      </c>
      <c r="AL31" s="70" t="str">
        <f t="shared" si="23"/>
        <v/>
      </c>
      <c r="AM31" s="70" t="str">
        <f t="shared" si="23"/>
        <v/>
      </c>
      <c r="AN31" s="70" t="str">
        <f t="shared" si="23"/>
        <v/>
      </c>
      <c r="AO31" s="70" t="str">
        <f t="shared" si="23"/>
        <v/>
      </c>
      <c r="AP31" s="70" t="str">
        <f t="shared" si="23"/>
        <v/>
      </c>
      <c r="AQ31" s="70" t="str">
        <f t="shared" si="24"/>
        <v/>
      </c>
      <c r="AR31" s="70" t="str">
        <f t="shared" si="24"/>
        <v>あかつき篠路保育園</v>
      </c>
      <c r="AS31" s="70" t="str">
        <f t="shared" si="24"/>
        <v>認定こども園本町保育園</v>
      </c>
      <c r="AT31" s="70" t="str">
        <f t="shared" si="24"/>
        <v/>
      </c>
      <c r="AU31" s="70" t="str">
        <f t="shared" si="24"/>
        <v/>
      </c>
      <c r="AV31" s="70" t="str">
        <f t="shared" si="24"/>
        <v/>
      </c>
      <c r="AW31" s="70" t="str">
        <f t="shared" si="24"/>
        <v/>
      </c>
      <c r="AX31" s="70" t="str">
        <f t="shared" si="24"/>
        <v/>
      </c>
      <c r="AY31" s="70" t="str">
        <f t="shared" si="24"/>
        <v/>
      </c>
      <c r="AZ31" s="70" t="str">
        <f t="shared" si="24"/>
        <v/>
      </c>
      <c r="BA31" s="70" t="str">
        <f t="shared" si="25"/>
        <v/>
      </c>
      <c r="BB31" s="70" t="str">
        <f t="shared" si="25"/>
        <v/>
      </c>
      <c r="BC31" s="70" t="str">
        <f t="shared" si="25"/>
        <v/>
      </c>
      <c r="BD31" s="70" t="str">
        <f t="shared" si="25"/>
        <v/>
      </c>
      <c r="BE31" s="70" t="str">
        <f t="shared" si="25"/>
        <v/>
      </c>
      <c r="BF31" s="70" t="str">
        <f t="shared" si="25"/>
        <v/>
      </c>
      <c r="BG31" s="70" t="str">
        <f t="shared" si="25"/>
        <v/>
      </c>
      <c r="BH31" s="70" t="str">
        <f t="shared" si="25"/>
        <v/>
      </c>
      <c r="BI31" s="70" t="str">
        <f t="shared" si="25"/>
        <v/>
      </c>
      <c r="BJ31" s="70" t="str">
        <f t="shared" si="25"/>
        <v/>
      </c>
      <c r="BK31" s="70" t="str">
        <f t="shared" si="26"/>
        <v/>
      </c>
      <c r="BL31" s="70" t="str">
        <f t="shared" si="26"/>
        <v/>
      </c>
      <c r="BM31" s="70" t="str">
        <f t="shared" si="26"/>
        <v/>
      </c>
      <c r="BN31" s="70" t="str">
        <f t="shared" si="26"/>
        <v/>
      </c>
      <c r="BO31" s="70" t="str">
        <f t="shared" si="26"/>
        <v/>
      </c>
      <c r="BP31" s="70" t="str">
        <f t="shared" si="26"/>
        <v/>
      </c>
      <c r="BQ31" s="70" t="str">
        <f t="shared" si="26"/>
        <v/>
      </c>
      <c r="BR31" s="70" t="str">
        <f t="shared" si="26"/>
        <v/>
      </c>
      <c r="BS31" s="70" t="str">
        <f t="shared" si="26"/>
        <v/>
      </c>
      <c r="BT31" s="70" t="str">
        <f t="shared" si="26"/>
        <v/>
      </c>
      <c r="BU31" s="70" t="str">
        <f t="shared" si="27"/>
        <v/>
      </c>
      <c r="BV31" s="70" t="str">
        <f t="shared" si="27"/>
        <v/>
      </c>
      <c r="BW31" s="70" t="str">
        <f t="shared" si="27"/>
        <v/>
      </c>
      <c r="BX31" s="70" t="str">
        <f t="shared" si="27"/>
        <v/>
      </c>
      <c r="BY31" s="70" t="str">
        <f t="shared" si="27"/>
        <v/>
      </c>
      <c r="BZ31" s="70" t="str">
        <f t="shared" si="27"/>
        <v/>
      </c>
      <c r="CA31" s="70" t="str">
        <f t="shared" si="27"/>
        <v/>
      </c>
      <c r="CB31" s="70" t="str">
        <f t="shared" si="27"/>
        <v/>
      </c>
      <c r="CC31" s="70" t="str">
        <f t="shared" si="27"/>
        <v/>
      </c>
      <c r="CD31" s="70" t="str">
        <f t="shared" si="27"/>
        <v/>
      </c>
      <c r="CE31" s="70" t="str">
        <f t="shared" si="28"/>
        <v/>
      </c>
      <c r="CF31" s="70" t="str">
        <f t="shared" si="28"/>
        <v/>
      </c>
      <c r="CG31" s="70" t="str">
        <f t="shared" si="28"/>
        <v/>
      </c>
      <c r="CH31" s="70" t="str">
        <f t="shared" si="28"/>
        <v/>
      </c>
      <c r="CI31" s="70" t="str">
        <f t="shared" si="28"/>
        <v/>
      </c>
      <c r="CJ31" s="70" t="str">
        <f t="shared" si="28"/>
        <v/>
      </c>
      <c r="CK31" s="70" t="str">
        <f t="shared" si="28"/>
        <v/>
      </c>
      <c r="CL31" s="70" t="str">
        <f t="shared" si="28"/>
        <v/>
      </c>
      <c r="CM31" s="70" t="str">
        <f t="shared" si="28"/>
        <v/>
      </c>
      <c r="CN31" s="70" t="str">
        <f t="shared" si="28"/>
        <v/>
      </c>
      <c r="CO31" s="70" t="str">
        <f t="shared" si="29"/>
        <v/>
      </c>
      <c r="CP31" s="70" t="str">
        <f t="shared" si="29"/>
        <v/>
      </c>
      <c r="CQ31" s="54" t="str">
        <f t="shared" si="29"/>
        <v/>
      </c>
      <c r="CR31" s="54" t="str">
        <f t="shared" si="29"/>
        <v/>
      </c>
      <c r="CS31" s="54" t="str">
        <f t="shared" si="29"/>
        <v/>
      </c>
      <c r="CT31" s="54" t="str">
        <f t="shared" si="29"/>
        <v/>
      </c>
      <c r="CU31" s="54" t="str">
        <f t="shared" si="29"/>
        <v/>
      </c>
      <c r="CV31" s="54" t="str">
        <f t="shared" si="29"/>
        <v/>
      </c>
      <c r="CW31" s="54" t="str">
        <f t="shared" si="29"/>
        <v/>
      </c>
      <c r="CX31" s="54" t="str">
        <f t="shared" si="29"/>
        <v/>
      </c>
      <c r="CY31" s="54" t="str">
        <f t="shared" si="30"/>
        <v/>
      </c>
      <c r="CZ31" s="54" t="str">
        <f t="shared" si="30"/>
        <v/>
      </c>
      <c r="DA31" s="54" t="str">
        <f t="shared" si="30"/>
        <v/>
      </c>
      <c r="DB31" s="54" t="str">
        <f t="shared" si="30"/>
        <v/>
      </c>
      <c r="DC31" s="54" t="str">
        <f t="shared" si="30"/>
        <v/>
      </c>
      <c r="DD31" s="54" t="str">
        <f t="shared" si="30"/>
        <v/>
      </c>
      <c r="DE31" s="54" t="str">
        <f t="shared" si="30"/>
        <v/>
      </c>
      <c r="DF31" s="54" t="str">
        <f t="shared" si="30"/>
        <v/>
      </c>
      <c r="DG31" s="54" t="str">
        <f t="shared" si="30"/>
        <v/>
      </c>
      <c r="DH31" s="73" t="str">
        <f t="shared" si="30"/>
        <v/>
      </c>
      <c r="DI31" s="54" t="s">
        <v>1065</v>
      </c>
      <c r="DJ31" s="54" t="s">
        <v>1329</v>
      </c>
    </row>
    <row r="32" spans="1:114">
      <c r="A32" s="74">
        <v>100108</v>
      </c>
      <c r="B32" s="68" t="s">
        <v>1382</v>
      </c>
      <c r="C32" s="68" t="s">
        <v>133</v>
      </c>
      <c r="D32" s="68" t="s">
        <v>134</v>
      </c>
      <c r="E32" s="68" t="s">
        <v>1398</v>
      </c>
      <c r="F32" s="68"/>
      <c r="G32" s="68"/>
      <c r="H32" s="68"/>
      <c r="I32" s="68">
        <v>50</v>
      </c>
      <c r="J32" s="68">
        <v>0</v>
      </c>
      <c r="K32" s="68">
        <v>27</v>
      </c>
      <c r="L32" s="68">
        <v>5</v>
      </c>
      <c r="M32" s="68">
        <v>18</v>
      </c>
      <c r="N32" s="68">
        <v>23</v>
      </c>
      <c r="O32" s="68">
        <v>0</v>
      </c>
      <c r="P32" s="68">
        <v>50</v>
      </c>
      <c r="Q32" s="69">
        <f t="shared" si="3"/>
        <v>100108</v>
      </c>
      <c r="R32" s="69">
        <f>COUNTIF($T$4:T32,T32)</f>
        <v>29</v>
      </c>
      <c r="S32" s="69" t="str">
        <f>IF(R32=1,COUNTIF($R$4:R32,1),"")</f>
        <v/>
      </c>
      <c r="T32" s="70" t="str">
        <f>施設状況!$D32&amp;施設状況!$B32</f>
        <v>中央区01保育所</v>
      </c>
      <c r="U32" s="70" t="str">
        <f>施設状況!$E32</f>
        <v>伏見保育園</v>
      </c>
      <c r="V32" s="71">
        <v>28</v>
      </c>
      <c r="W32" s="72" t="str">
        <f t="shared" si="22"/>
        <v>宮の森ライラック保育園</v>
      </c>
      <c r="X32" s="70" t="str">
        <f t="shared" si="22"/>
        <v/>
      </c>
      <c r="Y32" s="70" t="str">
        <f t="shared" si="22"/>
        <v/>
      </c>
      <c r="Z32" s="70" t="str">
        <f t="shared" si="22"/>
        <v/>
      </c>
      <c r="AA32" s="70" t="str">
        <f t="shared" si="22"/>
        <v/>
      </c>
      <c r="AB32" s="70" t="str">
        <f t="shared" si="22"/>
        <v/>
      </c>
      <c r="AC32" s="70" t="str">
        <f t="shared" si="22"/>
        <v/>
      </c>
      <c r="AD32" s="70" t="str">
        <f t="shared" si="22"/>
        <v/>
      </c>
      <c r="AE32" s="70" t="str">
        <f t="shared" si="22"/>
        <v/>
      </c>
      <c r="AF32" s="70" t="str">
        <f t="shared" si="22"/>
        <v/>
      </c>
      <c r="AG32" s="70" t="str">
        <f t="shared" si="23"/>
        <v/>
      </c>
      <c r="AH32" s="70" t="str">
        <f t="shared" si="23"/>
        <v/>
      </c>
      <c r="AI32" s="70" t="str">
        <f t="shared" si="23"/>
        <v/>
      </c>
      <c r="AJ32" s="70" t="str">
        <f t="shared" si="23"/>
        <v/>
      </c>
      <c r="AK32" s="70" t="str">
        <f t="shared" si="23"/>
        <v/>
      </c>
      <c r="AL32" s="70" t="str">
        <f t="shared" si="23"/>
        <v/>
      </c>
      <c r="AM32" s="70" t="str">
        <f t="shared" si="23"/>
        <v/>
      </c>
      <c r="AN32" s="70" t="str">
        <f t="shared" si="23"/>
        <v/>
      </c>
      <c r="AO32" s="70" t="str">
        <f t="shared" si="23"/>
        <v/>
      </c>
      <c r="AP32" s="70" t="str">
        <f t="shared" si="23"/>
        <v/>
      </c>
      <c r="AQ32" s="70" t="str">
        <f t="shared" si="24"/>
        <v/>
      </c>
      <c r="AR32" s="70" t="str">
        <f t="shared" si="24"/>
        <v>札幌北保育園</v>
      </c>
      <c r="AS32" s="70" t="str">
        <f t="shared" si="24"/>
        <v>認定こども園中沼保育園</v>
      </c>
      <c r="AT32" s="70" t="str">
        <f t="shared" si="24"/>
        <v/>
      </c>
      <c r="AU32" s="70" t="str">
        <f t="shared" si="24"/>
        <v/>
      </c>
      <c r="AV32" s="70" t="str">
        <f t="shared" si="24"/>
        <v/>
      </c>
      <c r="AW32" s="70" t="str">
        <f t="shared" si="24"/>
        <v/>
      </c>
      <c r="AX32" s="70" t="str">
        <f t="shared" si="24"/>
        <v/>
      </c>
      <c r="AY32" s="70" t="str">
        <f t="shared" si="24"/>
        <v/>
      </c>
      <c r="AZ32" s="70" t="str">
        <f t="shared" si="24"/>
        <v/>
      </c>
      <c r="BA32" s="70" t="str">
        <f t="shared" si="25"/>
        <v/>
      </c>
      <c r="BB32" s="70" t="str">
        <f t="shared" si="25"/>
        <v/>
      </c>
      <c r="BC32" s="70" t="str">
        <f t="shared" si="25"/>
        <v/>
      </c>
      <c r="BD32" s="70" t="str">
        <f t="shared" si="25"/>
        <v/>
      </c>
      <c r="BE32" s="70" t="str">
        <f t="shared" si="25"/>
        <v/>
      </c>
      <c r="BF32" s="70" t="str">
        <f t="shared" si="25"/>
        <v/>
      </c>
      <c r="BG32" s="70" t="str">
        <f t="shared" si="25"/>
        <v/>
      </c>
      <c r="BH32" s="70" t="str">
        <f t="shared" si="25"/>
        <v/>
      </c>
      <c r="BI32" s="70" t="str">
        <f t="shared" si="25"/>
        <v/>
      </c>
      <c r="BJ32" s="70" t="str">
        <f t="shared" si="25"/>
        <v/>
      </c>
      <c r="BK32" s="70" t="str">
        <f t="shared" si="26"/>
        <v/>
      </c>
      <c r="BL32" s="70" t="str">
        <f t="shared" si="26"/>
        <v/>
      </c>
      <c r="BM32" s="70" t="str">
        <f t="shared" si="26"/>
        <v/>
      </c>
      <c r="BN32" s="70" t="str">
        <f t="shared" si="26"/>
        <v/>
      </c>
      <c r="BO32" s="70" t="str">
        <f t="shared" si="26"/>
        <v/>
      </c>
      <c r="BP32" s="70" t="str">
        <f t="shared" si="26"/>
        <v/>
      </c>
      <c r="BQ32" s="70" t="str">
        <f t="shared" si="26"/>
        <v/>
      </c>
      <c r="BR32" s="70" t="str">
        <f t="shared" si="26"/>
        <v/>
      </c>
      <c r="BS32" s="70" t="str">
        <f t="shared" si="26"/>
        <v/>
      </c>
      <c r="BT32" s="70" t="str">
        <f t="shared" si="26"/>
        <v/>
      </c>
      <c r="BU32" s="70" t="str">
        <f t="shared" si="27"/>
        <v/>
      </c>
      <c r="BV32" s="70" t="str">
        <f t="shared" si="27"/>
        <v/>
      </c>
      <c r="BW32" s="70" t="str">
        <f t="shared" si="27"/>
        <v/>
      </c>
      <c r="BX32" s="70" t="str">
        <f t="shared" si="27"/>
        <v/>
      </c>
      <c r="BY32" s="70" t="str">
        <f t="shared" si="27"/>
        <v/>
      </c>
      <c r="BZ32" s="70" t="str">
        <f t="shared" si="27"/>
        <v/>
      </c>
      <c r="CA32" s="70" t="str">
        <f t="shared" si="27"/>
        <v/>
      </c>
      <c r="CB32" s="70" t="str">
        <f t="shared" si="27"/>
        <v/>
      </c>
      <c r="CC32" s="70" t="str">
        <f t="shared" si="27"/>
        <v/>
      </c>
      <c r="CD32" s="70" t="str">
        <f t="shared" si="27"/>
        <v/>
      </c>
      <c r="CE32" s="70" t="str">
        <f t="shared" si="28"/>
        <v/>
      </c>
      <c r="CF32" s="70" t="str">
        <f t="shared" si="28"/>
        <v/>
      </c>
      <c r="CG32" s="70" t="str">
        <f t="shared" si="28"/>
        <v/>
      </c>
      <c r="CH32" s="70" t="str">
        <f t="shared" si="28"/>
        <v/>
      </c>
      <c r="CI32" s="70" t="str">
        <f t="shared" si="28"/>
        <v/>
      </c>
      <c r="CJ32" s="70" t="str">
        <f t="shared" si="28"/>
        <v/>
      </c>
      <c r="CK32" s="70" t="str">
        <f t="shared" si="28"/>
        <v/>
      </c>
      <c r="CL32" s="70" t="str">
        <f t="shared" si="28"/>
        <v/>
      </c>
      <c r="CM32" s="70" t="str">
        <f t="shared" si="28"/>
        <v/>
      </c>
      <c r="CN32" s="70" t="str">
        <f t="shared" si="28"/>
        <v/>
      </c>
      <c r="CO32" s="70" t="str">
        <f t="shared" si="29"/>
        <v/>
      </c>
      <c r="CP32" s="70" t="str">
        <f t="shared" si="29"/>
        <v/>
      </c>
      <c r="CQ32" s="54" t="str">
        <f t="shared" si="29"/>
        <v/>
      </c>
      <c r="CR32" s="54" t="str">
        <f t="shared" si="29"/>
        <v/>
      </c>
      <c r="CS32" s="54" t="str">
        <f t="shared" si="29"/>
        <v/>
      </c>
      <c r="CT32" s="54" t="str">
        <f t="shared" si="29"/>
        <v/>
      </c>
      <c r="CU32" s="54" t="str">
        <f t="shared" si="29"/>
        <v/>
      </c>
      <c r="CV32" s="54" t="str">
        <f t="shared" si="29"/>
        <v/>
      </c>
      <c r="CW32" s="54" t="str">
        <f t="shared" si="29"/>
        <v/>
      </c>
      <c r="CX32" s="54" t="str">
        <f t="shared" si="29"/>
        <v/>
      </c>
      <c r="CY32" s="54" t="str">
        <f t="shared" si="30"/>
        <v/>
      </c>
      <c r="CZ32" s="54" t="str">
        <f t="shared" si="30"/>
        <v/>
      </c>
      <c r="DA32" s="54" t="str">
        <f t="shared" si="30"/>
        <v/>
      </c>
      <c r="DB32" s="54" t="str">
        <f t="shared" si="30"/>
        <v/>
      </c>
      <c r="DC32" s="54" t="str">
        <f t="shared" si="30"/>
        <v/>
      </c>
      <c r="DD32" s="54" t="str">
        <f t="shared" si="30"/>
        <v/>
      </c>
      <c r="DE32" s="54" t="str">
        <f t="shared" si="30"/>
        <v/>
      </c>
      <c r="DF32" s="54" t="str">
        <f t="shared" si="30"/>
        <v/>
      </c>
      <c r="DG32" s="54" t="str">
        <f t="shared" si="30"/>
        <v/>
      </c>
      <c r="DH32" s="73" t="str">
        <f t="shared" si="30"/>
        <v/>
      </c>
      <c r="DI32" s="54" t="s">
        <v>1307</v>
      </c>
      <c r="DJ32" s="54" t="s">
        <v>1330</v>
      </c>
    </row>
    <row r="33" spans="1:114">
      <c r="A33" s="74">
        <v>100109</v>
      </c>
      <c r="B33" s="68" t="s">
        <v>1382</v>
      </c>
      <c r="C33" s="68" t="s">
        <v>133</v>
      </c>
      <c r="D33" s="68" t="s">
        <v>134</v>
      </c>
      <c r="E33" s="68" t="s">
        <v>1399</v>
      </c>
      <c r="F33" s="68"/>
      <c r="G33" s="68"/>
      <c r="H33" s="68"/>
      <c r="I33" s="68">
        <v>60</v>
      </c>
      <c r="J33" s="68">
        <v>0</v>
      </c>
      <c r="K33" s="68">
        <v>33</v>
      </c>
      <c r="L33" s="68">
        <v>6</v>
      </c>
      <c r="M33" s="68">
        <v>21</v>
      </c>
      <c r="N33" s="68">
        <v>27</v>
      </c>
      <c r="O33" s="68">
        <v>0</v>
      </c>
      <c r="P33" s="68">
        <v>60</v>
      </c>
      <c r="Q33" s="69">
        <f t="shared" si="3"/>
        <v>100109</v>
      </c>
      <c r="R33" s="69">
        <f>COUNTIF($T$4:T33,T33)</f>
        <v>30</v>
      </c>
      <c r="S33" s="69" t="str">
        <f>IF(R33=1,COUNTIF($R$4:R33,1),"")</f>
        <v/>
      </c>
      <c r="T33" s="70" t="str">
        <f>施設状況!$D33&amp;施設状況!$B33</f>
        <v>中央区01保育所</v>
      </c>
      <c r="U33" s="70" t="str">
        <f>施設状況!$E33</f>
        <v>山鼻ひまわり保育園</v>
      </c>
      <c r="V33" s="71">
        <v>29</v>
      </c>
      <c r="W33" s="72" t="str">
        <f t="shared" si="22"/>
        <v>伏見保育園</v>
      </c>
      <c r="X33" s="70" t="str">
        <f t="shared" si="22"/>
        <v/>
      </c>
      <c r="Y33" s="70" t="str">
        <f t="shared" si="22"/>
        <v/>
      </c>
      <c r="Z33" s="70" t="str">
        <f t="shared" si="22"/>
        <v/>
      </c>
      <c r="AA33" s="70" t="str">
        <f t="shared" si="22"/>
        <v/>
      </c>
      <c r="AB33" s="70" t="str">
        <f t="shared" si="22"/>
        <v/>
      </c>
      <c r="AC33" s="70" t="str">
        <f t="shared" si="22"/>
        <v/>
      </c>
      <c r="AD33" s="70" t="str">
        <f t="shared" si="22"/>
        <v/>
      </c>
      <c r="AE33" s="70" t="str">
        <f t="shared" si="22"/>
        <v/>
      </c>
      <c r="AF33" s="70" t="str">
        <f t="shared" si="22"/>
        <v/>
      </c>
      <c r="AG33" s="70" t="str">
        <f t="shared" si="23"/>
        <v/>
      </c>
      <c r="AH33" s="70" t="str">
        <f t="shared" si="23"/>
        <v/>
      </c>
      <c r="AI33" s="70" t="str">
        <f t="shared" si="23"/>
        <v/>
      </c>
      <c r="AJ33" s="70" t="str">
        <f t="shared" si="23"/>
        <v/>
      </c>
      <c r="AK33" s="70" t="str">
        <f t="shared" si="23"/>
        <v/>
      </c>
      <c r="AL33" s="70" t="str">
        <f t="shared" si="23"/>
        <v/>
      </c>
      <c r="AM33" s="70" t="str">
        <f t="shared" si="23"/>
        <v/>
      </c>
      <c r="AN33" s="70" t="str">
        <f t="shared" si="23"/>
        <v/>
      </c>
      <c r="AO33" s="70" t="str">
        <f t="shared" si="23"/>
        <v/>
      </c>
      <c r="AP33" s="70" t="str">
        <f t="shared" si="23"/>
        <v/>
      </c>
      <c r="AQ33" s="70" t="str">
        <f t="shared" si="24"/>
        <v/>
      </c>
      <c r="AR33" s="70" t="str">
        <f t="shared" si="24"/>
        <v>札幌こばと保育園</v>
      </c>
      <c r="AS33" s="70" t="str">
        <f t="shared" si="24"/>
        <v>開成みどり保育園</v>
      </c>
      <c r="AT33" s="70" t="str">
        <f t="shared" si="24"/>
        <v/>
      </c>
      <c r="AU33" s="70" t="str">
        <f t="shared" si="24"/>
        <v/>
      </c>
      <c r="AV33" s="70" t="str">
        <f t="shared" si="24"/>
        <v/>
      </c>
      <c r="AW33" s="70" t="str">
        <f t="shared" si="24"/>
        <v/>
      </c>
      <c r="AX33" s="70" t="str">
        <f t="shared" si="24"/>
        <v/>
      </c>
      <c r="AY33" s="70" t="str">
        <f t="shared" si="24"/>
        <v/>
      </c>
      <c r="AZ33" s="70" t="str">
        <f t="shared" si="24"/>
        <v/>
      </c>
      <c r="BA33" s="70" t="str">
        <f t="shared" si="25"/>
        <v/>
      </c>
      <c r="BB33" s="70" t="str">
        <f t="shared" si="25"/>
        <v/>
      </c>
      <c r="BC33" s="70" t="str">
        <f t="shared" si="25"/>
        <v/>
      </c>
      <c r="BD33" s="70" t="str">
        <f t="shared" si="25"/>
        <v/>
      </c>
      <c r="BE33" s="70" t="str">
        <f t="shared" si="25"/>
        <v/>
      </c>
      <c r="BF33" s="70" t="str">
        <f t="shared" si="25"/>
        <v/>
      </c>
      <c r="BG33" s="70" t="str">
        <f t="shared" si="25"/>
        <v/>
      </c>
      <c r="BH33" s="70" t="str">
        <f t="shared" si="25"/>
        <v/>
      </c>
      <c r="BI33" s="70" t="str">
        <f t="shared" si="25"/>
        <v/>
      </c>
      <c r="BJ33" s="70" t="str">
        <f t="shared" si="25"/>
        <v/>
      </c>
      <c r="BK33" s="70" t="str">
        <f t="shared" si="26"/>
        <v/>
      </c>
      <c r="BL33" s="70" t="str">
        <f t="shared" si="26"/>
        <v/>
      </c>
      <c r="BM33" s="70" t="str">
        <f t="shared" si="26"/>
        <v/>
      </c>
      <c r="BN33" s="70" t="str">
        <f t="shared" si="26"/>
        <v/>
      </c>
      <c r="BO33" s="70" t="str">
        <f t="shared" si="26"/>
        <v/>
      </c>
      <c r="BP33" s="70" t="str">
        <f t="shared" si="26"/>
        <v/>
      </c>
      <c r="BQ33" s="70" t="str">
        <f t="shared" si="26"/>
        <v/>
      </c>
      <c r="BR33" s="70" t="str">
        <f t="shared" si="26"/>
        <v/>
      </c>
      <c r="BS33" s="70" t="str">
        <f t="shared" si="26"/>
        <v/>
      </c>
      <c r="BT33" s="70" t="str">
        <f t="shared" si="26"/>
        <v/>
      </c>
      <c r="BU33" s="70" t="str">
        <f t="shared" si="27"/>
        <v/>
      </c>
      <c r="BV33" s="70" t="str">
        <f t="shared" si="27"/>
        <v/>
      </c>
      <c r="BW33" s="70" t="str">
        <f t="shared" si="27"/>
        <v/>
      </c>
      <c r="BX33" s="70" t="str">
        <f t="shared" si="27"/>
        <v/>
      </c>
      <c r="BY33" s="70" t="str">
        <f t="shared" si="27"/>
        <v/>
      </c>
      <c r="BZ33" s="70" t="str">
        <f t="shared" si="27"/>
        <v/>
      </c>
      <c r="CA33" s="70" t="str">
        <f t="shared" si="27"/>
        <v/>
      </c>
      <c r="CB33" s="70" t="str">
        <f t="shared" si="27"/>
        <v/>
      </c>
      <c r="CC33" s="70" t="str">
        <f t="shared" si="27"/>
        <v/>
      </c>
      <c r="CD33" s="70" t="str">
        <f t="shared" si="27"/>
        <v/>
      </c>
      <c r="CE33" s="70" t="str">
        <f t="shared" si="28"/>
        <v/>
      </c>
      <c r="CF33" s="70" t="str">
        <f t="shared" si="28"/>
        <v/>
      </c>
      <c r="CG33" s="70" t="str">
        <f t="shared" si="28"/>
        <v/>
      </c>
      <c r="CH33" s="70" t="str">
        <f t="shared" si="28"/>
        <v/>
      </c>
      <c r="CI33" s="70" t="str">
        <f t="shared" si="28"/>
        <v/>
      </c>
      <c r="CJ33" s="70" t="str">
        <f t="shared" si="28"/>
        <v/>
      </c>
      <c r="CK33" s="70" t="str">
        <f t="shared" si="28"/>
        <v/>
      </c>
      <c r="CL33" s="70" t="str">
        <f t="shared" si="28"/>
        <v/>
      </c>
      <c r="CM33" s="70" t="str">
        <f t="shared" si="28"/>
        <v/>
      </c>
      <c r="CN33" s="70" t="str">
        <f t="shared" si="28"/>
        <v/>
      </c>
      <c r="CO33" s="70" t="str">
        <f t="shared" si="29"/>
        <v/>
      </c>
      <c r="CP33" s="70" t="str">
        <f t="shared" si="29"/>
        <v/>
      </c>
      <c r="CQ33" s="54" t="str">
        <f t="shared" si="29"/>
        <v/>
      </c>
      <c r="CR33" s="54" t="str">
        <f t="shared" si="29"/>
        <v/>
      </c>
      <c r="CS33" s="54" t="str">
        <f t="shared" si="29"/>
        <v/>
      </c>
      <c r="CT33" s="54" t="str">
        <f t="shared" si="29"/>
        <v/>
      </c>
      <c r="CU33" s="54" t="str">
        <f t="shared" si="29"/>
        <v/>
      </c>
      <c r="CV33" s="54" t="str">
        <f t="shared" si="29"/>
        <v/>
      </c>
      <c r="CW33" s="54" t="str">
        <f t="shared" si="29"/>
        <v/>
      </c>
      <c r="CX33" s="54" t="str">
        <f t="shared" si="29"/>
        <v/>
      </c>
      <c r="CY33" s="54" t="str">
        <f t="shared" si="30"/>
        <v/>
      </c>
      <c r="CZ33" s="54" t="str">
        <f t="shared" si="30"/>
        <v/>
      </c>
      <c r="DA33" s="54" t="str">
        <f t="shared" si="30"/>
        <v/>
      </c>
      <c r="DB33" s="54" t="str">
        <f t="shared" si="30"/>
        <v/>
      </c>
      <c r="DC33" s="54" t="str">
        <f t="shared" si="30"/>
        <v/>
      </c>
      <c r="DD33" s="54" t="str">
        <f t="shared" si="30"/>
        <v/>
      </c>
      <c r="DE33" s="54" t="str">
        <f t="shared" si="30"/>
        <v/>
      </c>
      <c r="DF33" s="54" t="str">
        <f t="shared" si="30"/>
        <v/>
      </c>
      <c r="DG33" s="54" t="str">
        <f t="shared" si="30"/>
        <v/>
      </c>
      <c r="DH33" s="73" t="str">
        <f t="shared" si="30"/>
        <v/>
      </c>
      <c r="DI33" s="54" t="s">
        <v>436</v>
      </c>
      <c r="DJ33" s="54" t="s">
        <v>1331</v>
      </c>
    </row>
    <row r="34" spans="1:114">
      <c r="A34" s="74">
        <v>100111</v>
      </c>
      <c r="B34" s="68" t="s">
        <v>132</v>
      </c>
      <c r="C34" s="68" t="s">
        <v>133</v>
      </c>
      <c r="D34" s="68" t="s">
        <v>134</v>
      </c>
      <c r="E34" s="68" t="s">
        <v>1295</v>
      </c>
      <c r="F34" s="68"/>
      <c r="G34" s="68"/>
      <c r="H34" s="68"/>
      <c r="I34" s="68">
        <v>60</v>
      </c>
      <c r="J34" s="68">
        <v>0</v>
      </c>
      <c r="K34" s="68">
        <v>53</v>
      </c>
      <c r="L34" s="68">
        <v>5</v>
      </c>
      <c r="M34" s="68">
        <v>32</v>
      </c>
      <c r="N34" s="68">
        <v>37</v>
      </c>
      <c r="O34" s="68">
        <v>0</v>
      </c>
      <c r="P34" s="68">
        <v>90</v>
      </c>
      <c r="Q34" s="69">
        <f t="shared" si="3"/>
        <v>100111</v>
      </c>
      <c r="R34" s="69">
        <f>COUNTIF($T$4:T34,T34)</f>
        <v>31</v>
      </c>
      <c r="S34" s="69" t="str">
        <f>IF(R34=1,COUNTIF($R$4:R34,1),"")</f>
        <v/>
      </c>
      <c r="T34" s="70" t="str">
        <f>施設状況!$D34&amp;施設状況!$B34</f>
        <v>中央区01保育所</v>
      </c>
      <c r="U34" s="70" t="str">
        <f>施設状況!$E34</f>
        <v>光塩大通り保育園</v>
      </c>
      <c r="V34" s="71">
        <v>30</v>
      </c>
      <c r="W34" s="72" t="str">
        <f t="shared" si="22"/>
        <v>山鼻ひまわり保育園</v>
      </c>
      <c r="X34" s="70" t="str">
        <f t="shared" si="22"/>
        <v/>
      </c>
      <c r="Y34" s="70" t="str">
        <f t="shared" si="22"/>
        <v/>
      </c>
      <c r="Z34" s="70" t="str">
        <f t="shared" si="22"/>
        <v/>
      </c>
      <c r="AA34" s="70" t="str">
        <f t="shared" si="22"/>
        <v/>
      </c>
      <c r="AB34" s="70" t="str">
        <f t="shared" si="22"/>
        <v/>
      </c>
      <c r="AC34" s="70" t="str">
        <f t="shared" si="22"/>
        <v/>
      </c>
      <c r="AD34" s="70" t="str">
        <f t="shared" si="22"/>
        <v/>
      </c>
      <c r="AE34" s="70" t="str">
        <f t="shared" si="22"/>
        <v/>
      </c>
      <c r="AF34" s="70" t="str">
        <f t="shared" si="22"/>
        <v/>
      </c>
      <c r="AG34" s="70" t="str">
        <f t="shared" si="23"/>
        <v/>
      </c>
      <c r="AH34" s="70" t="str">
        <f t="shared" si="23"/>
        <v/>
      </c>
      <c r="AI34" s="70" t="str">
        <f t="shared" si="23"/>
        <v/>
      </c>
      <c r="AJ34" s="70" t="str">
        <f t="shared" si="23"/>
        <v/>
      </c>
      <c r="AK34" s="70" t="str">
        <f t="shared" si="23"/>
        <v/>
      </c>
      <c r="AL34" s="70" t="str">
        <f t="shared" si="23"/>
        <v/>
      </c>
      <c r="AM34" s="70" t="str">
        <f t="shared" si="23"/>
        <v/>
      </c>
      <c r="AN34" s="70" t="str">
        <f t="shared" si="23"/>
        <v/>
      </c>
      <c r="AO34" s="70" t="str">
        <f t="shared" si="23"/>
        <v/>
      </c>
      <c r="AP34" s="70" t="str">
        <f t="shared" si="23"/>
        <v/>
      </c>
      <c r="AQ34" s="70" t="str">
        <f t="shared" si="24"/>
        <v/>
      </c>
      <c r="AR34" s="70" t="str">
        <f t="shared" si="24"/>
        <v>幌北中央保育園</v>
      </c>
      <c r="AS34" s="70" t="str">
        <f t="shared" si="24"/>
        <v>光星友愛認定こども園</v>
      </c>
      <c r="AT34" s="70" t="str">
        <f t="shared" si="24"/>
        <v/>
      </c>
      <c r="AU34" s="70" t="str">
        <f t="shared" si="24"/>
        <v/>
      </c>
      <c r="AV34" s="70" t="str">
        <f t="shared" si="24"/>
        <v/>
      </c>
      <c r="AW34" s="70" t="str">
        <f t="shared" si="24"/>
        <v/>
      </c>
      <c r="AX34" s="70" t="str">
        <f t="shared" si="24"/>
        <v/>
      </c>
      <c r="AY34" s="70" t="str">
        <f t="shared" si="24"/>
        <v/>
      </c>
      <c r="AZ34" s="70" t="str">
        <f t="shared" si="24"/>
        <v/>
      </c>
      <c r="BA34" s="70" t="str">
        <f t="shared" si="25"/>
        <v/>
      </c>
      <c r="BB34" s="70" t="str">
        <f t="shared" si="25"/>
        <v/>
      </c>
      <c r="BC34" s="70" t="str">
        <f t="shared" si="25"/>
        <v/>
      </c>
      <c r="BD34" s="70" t="str">
        <f t="shared" si="25"/>
        <v/>
      </c>
      <c r="BE34" s="70" t="str">
        <f t="shared" si="25"/>
        <v/>
      </c>
      <c r="BF34" s="70" t="str">
        <f t="shared" si="25"/>
        <v/>
      </c>
      <c r="BG34" s="70" t="str">
        <f t="shared" si="25"/>
        <v/>
      </c>
      <c r="BH34" s="70" t="str">
        <f t="shared" si="25"/>
        <v/>
      </c>
      <c r="BI34" s="70" t="str">
        <f t="shared" si="25"/>
        <v/>
      </c>
      <c r="BJ34" s="70" t="str">
        <f t="shared" si="25"/>
        <v/>
      </c>
      <c r="BK34" s="70" t="str">
        <f t="shared" si="26"/>
        <v/>
      </c>
      <c r="BL34" s="70" t="str">
        <f t="shared" si="26"/>
        <v/>
      </c>
      <c r="BM34" s="70" t="str">
        <f t="shared" si="26"/>
        <v/>
      </c>
      <c r="BN34" s="70" t="str">
        <f t="shared" si="26"/>
        <v/>
      </c>
      <c r="BO34" s="70" t="str">
        <f t="shared" si="26"/>
        <v/>
      </c>
      <c r="BP34" s="70" t="str">
        <f t="shared" si="26"/>
        <v/>
      </c>
      <c r="BQ34" s="70" t="str">
        <f t="shared" si="26"/>
        <v/>
      </c>
      <c r="BR34" s="70" t="str">
        <f t="shared" si="26"/>
        <v/>
      </c>
      <c r="BS34" s="70" t="str">
        <f t="shared" si="26"/>
        <v/>
      </c>
      <c r="BT34" s="70" t="str">
        <f t="shared" si="26"/>
        <v/>
      </c>
      <c r="BU34" s="70" t="str">
        <f t="shared" si="27"/>
        <v/>
      </c>
      <c r="BV34" s="70" t="str">
        <f t="shared" si="27"/>
        <v/>
      </c>
      <c r="BW34" s="70" t="str">
        <f t="shared" si="27"/>
        <v/>
      </c>
      <c r="BX34" s="70" t="str">
        <f t="shared" si="27"/>
        <v/>
      </c>
      <c r="BY34" s="70" t="str">
        <f t="shared" si="27"/>
        <v/>
      </c>
      <c r="BZ34" s="70" t="str">
        <f t="shared" si="27"/>
        <v/>
      </c>
      <c r="CA34" s="70" t="str">
        <f t="shared" si="27"/>
        <v/>
      </c>
      <c r="CB34" s="70" t="str">
        <f t="shared" si="27"/>
        <v/>
      </c>
      <c r="CC34" s="70" t="str">
        <f t="shared" si="27"/>
        <v/>
      </c>
      <c r="CD34" s="70" t="str">
        <f t="shared" si="27"/>
        <v/>
      </c>
      <c r="CE34" s="70" t="str">
        <f t="shared" si="28"/>
        <v/>
      </c>
      <c r="CF34" s="70" t="str">
        <f t="shared" si="28"/>
        <v/>
      </c>
      <c r="CG34" s="70" t="str">
        <f t="shared" si="28"/>
        <v/>
      </c>
      <c r="CH34" s="70" t="str">
        <f t="shared" si="28"/>
        <v/>
      </c>
      <c r="CI34" s="70" t="str">
        <f t="shared" si="28"/>
        <v/>
      </c>
      <c r="CJ34" s="70" t="str">
        <f t="shared" si="28"/>
        <v/>
      </c>
      <c r="CK34" s="70" t="str">
        <f t="shared" si="28"/>
        <v/>
      </c>
      <c r="CL34" s="70" t="str">
        <f t="shared" si="28"/>
        <v/>
      </c>
      <c r="CM34" s="70" t="str">
        <f t="shared" si="28"/>
        <v/>
      </c>
      <c r="CN34" s="70" t="str">
        <f t="shared" si="28"/>
        <v/>
      </c>
      <c r="CO34" s="70" t="str">
        <f t="shared" si="29"/>
        <v/>
      </c>
      <c r="CP34" s="70" t="str">
        <f t="shared" si="29"/>
        <v/>
      </c>
      <c r="CQ34" s="54" t="str">
        <f t="shared" si="29"/>
        <v/>
      </c>
      <c r="CR34" s="54" t="str">
        <f t="shared" si="29"/>
        <v/>
      </c>
      <c r="CS34" s="54" t="str">
        <f t="shared" si="29"/>
        <v/>
      </c>
      <c r="CT34" s="54" t="str">
        <f t="shared" si="29"/>
        <v/>
      </c>
      <c r="CU34" s="54" t="str">
        <f t="shared" si="29"/>
        <v/>
      </c>
      <c r="CV34" s="54" t="str">
        <f t="shared" si="29"/>
        <v/>
      </c>
      <c r="CW34" s="54" t="str">
        <f t="shared" si="29"/>
        <v/>
      </c>
      <c r="CX34" s="54" t="str">
        <f t="shared" si="29"/>
        <v/>
      </c>
      <c r="CY34" s="54" t="str">
        <f t="shared" si="30"/>
        <v/>
      </c>
      <c r="CZ34" s="54" t="str">
        <f t="shared" si="30"/>
        <v/>
      </c>
      <c r="DA34" s="54" t="str">
        <f t="shared" si="30"/>
        <v/>
      </c>
      <c r="DB34" s="54" t="str">
        <f t="shared" si="30"/>
        <v/>
      </c>
      <c r="DC34" s="54" t="str">
        <f t="shared" si="30"/>
        <v/>
      </c>
      <c r="DD34" s="54" t="str">
        <f t="shared" si="30"/>
        <v/>
      </c>
      <c r="DE34" s="54" t="str">
        <f t="shared" si="30"/>
        <v/>
      </c>
      <c r="DF34" s="54" t="str">
        <f t="shared" si="30"/>
        <v/>
      </c>
      <c r="DG34" s="54" t="str">
        <f t="shared" si="30"/>
        <v/>
      </c>
      <c r="DH34" s="73" t="str">
        <f t="shared" si="30"/>
        <v/>
      </c>
      <c r="DI34" s="54" t="s">
        <v>432</v>
      </c>
      <c r="DJ34" s="54" t="s">
        <v>1332</v>
      </c>
    </row>
    <row r="35" spans="1:114">
      <c r="A35" s="74">
        <v>100112</v>
      </c>
      <c r="B35" s="68" t="s">
        <v>132</v>
      </c>
      <c r="C35" s="68" t="s">
        <v>133</v>
      </c>
      <c r="D35" s="68" t="s">
        <v>134</v>
      </c>
      <c r="E35" s="68" t="s">
        <v>1296</v>
      </c>
      <c r="F35" s="68"/>
      <c r="G35" s="68"/>
      <c r="H35" s="68"/>
      <c r="I35" s="68">
        <v>60</v>
      </c>
      <c r="J35" s="68">
        <v>0</v>
      </c>
      <c r="K35" s="68">
        <v>35</v>
      </c>
      <c r="L35" s="68">
        <v>3</v>
      </c>
      <c r="M35" s="68">
        <v>22</v>
      </c>
      <c r="N35" s="68">
        <v>25</v>
      </c>
      <c r="O35" s="68">
        <v>0</v>
      </c>
      <c r="P35" s="68">
        <v>60</v>
      </c>
      <c r="Q35" s="69">
        <f t="shared" si="3"/>
        <v>100112</v>
      </c>
      <c r="R35" s="69">
        <f>COUNTIF($T$4:T35,T35)</f>
        <v>32</v>
      </c>
      <c r="S35" s="69" t="str">
        <f>IF(R35=1,COUNTIF($R$4:R35,1),"")</f>
        <v/>
      </c>
      <c r="T35" s="70" t="str">
        <f>施設状況!$D35&amp;施設状況!$B35</f>
        <v>中央区01保育所</v>
      </c>
      <c r="U35" s="70" t="str">
        <f>施設状況!$E35</f>
        <v>木育こどもの家宮の森保育園</v>
      </c>
      <c r="V35" s="71">
        <v>31</v>
      </c>
      <c r="W35" s="72" t="str">
        <f t="shared" ref="W35:AF50" si="31">IFERROR(INDEX($R$4:$U$702,MATCH($V35&amp;W$3,INDEX($R$4:$R$702&amp;$T$4:$T$702,),0),MATCH("施設名",$R$3:$U$3,0)),"")</f>
        <v>光塩大通り保育園</v>
      </c>
      <c r="X35" s="70" t="str">
        <f t="shared" si="31"/>
        <v/>
      </c>
      <c r="Y35" s="70" t="str">
        <f t="shared" si="31"/>
        <v/>
      </c>
      <c r="Z35" s="70" t="str">
        <f t="shared" si="31"/>
        <v/>
      </c>
      <c r="AA35" s="70" t="str">
        <f t="shared" si="31"/>
        <v/>
      </c>
      <c r="AB35" s="70" t="str">
        <f t="shared" si="31"/>
        <v/>
      </c>
      <c r="AC35" s="70" t="str">
        <f t="shared" si="31"/>
        <v/>
      </c>
      <c r="AD35" s="70" t="str">
        <f t="shared" si="31"/>
        <v/>
      </c>
      <c r="AE35" s="70" t="str">
        <f t="shared" si="31"/>
        <v/>
      </c>
      <c r="AF35" s="70" t="str">
        <f t="shared" si="31"/>
        <v/>
      </c>
      <c r="AG35" s="70" t="str">
        <f t="shared" ref="AG35:AP44" si="32">IFERROR(INDEX($R$4:$U$702,MATCH($V35&amp;AG$3,INDEX($R$4:$R$702&amp;$T$4:$T$702,),0),MATCH("施設名",$R$3:$U$3,0)),"")</f>
        <v/>
      </c>
      <c r="AH35" s="70" t="str">
        <f t="shared" si="32"/>
        <v/>
      </c>
      <c r="AI35" s="70" t="str">
        <f t="shared" si="32"/>
        <v/>
      </c>
      <c r="AJ35" s="70" t="str">
        <f t="shared" si="32"/>
        <v/>
      </c>
      <c r="AK35" s="70" t="str">
        <f t="shared" si="32"/>
        <v/>
      </c>
      <c r="AL35" s="70" t="str">
        <f t="shared" si="32"/>
        <v/>
      </c>
      <c r="AM35" s="70" t="str">
        <f t="shared" si="32"/>
        <v/>
      </c>
      <c r="AN35" s="70" t="str">
        <f t="shared" si="32"/>
        <v/>
      </c>
      <c r="AO35" s="70" t="str">
        <f t="shared" si="32"/>
        <v/>
      </c>
      <c r="AP35" s="70" t="str">
        <f t="shared" si="32"/>
        <v/>
      </c>
      <c r="AQ35" s="70" t="str">
        <f t="shared" ref="AQ35:AZ44" si="33">IFERROR(INDEX($R$4:$U$702,MATCH($V35&amp;AQ$3,INDEX($R$4:$R$702&amp;$T$4:$T$702,),0),MATCH("施設名",$R$3:$U$3,0)),"")</f>
        <v/>
      </c>
      <c r="AR35" s="70" t="str">
        <f t="shared" si="33"/>
        <v>新川北保育園</v>
      </c>
      <c r="AS35" s="70" t="str">
        <f t="shared" si="33"/>
        <v>認定こども園おひさまさっぽろ東保育園</v>
      </c>
      <c r="AT35" s="70" t="str">
        <f t="shared" si="33"/>
        <v/>
      </c>
      <c r="AU35" s="70" t="str">
        <f t="shared" si="33"/>
        <v/>
      </c>
      <c r="AV35" s="70" t="str">
        <f t="shared" si="33"/>
        <v/>
      </c>
      <c r="AW35" s="70" t="str">
        <f t="shared" si="33"/>
        <v/>
      </c>
      <c r="AX35" s="70" t="str">
        <f t="shared" si="33"/>
        <v/>
      </c>
      <c r="AY35" s="70" t="str">
        <f t="shared" si="33"/>
        <v/>
      </c>
      <c r="AZ35" s="70" t="str">
        <f t="shared" si="33"/>
        <v/>
      </c>
      <c r="BA35" s="70" t="str">
        <f t="shared" ref="BA35:BJ44" si="34">IFERROR(INDEX($R$4:$U$702,MATCH($V35&amp;BA$3,INDEX($R$4:$R$702&amp;$T$4:$T$702,),0),MATCH("施設名",$R$3:$U$3,0)),"")</f>
        <v/>
      </c>
      <c r="BB35" s="70" t="str">
        <f t="shared" si="34"/>
        <v/>
      </c>
      <c r="BC35" s="70" t="str">
        <f t="shared" si="34"/>
        <v/>
      </c>
      <c r="BD35" s="70" t="str">
        <f t="shared" si="34"/>
        <v/>
      </c>
      <c r="BE35" s="70" t="str">
        <f t="shared" si="34"/>
        <v/>
      </c>
      <c r="BF35" s="70" t="str">
        <f t="shared" si="34"/>
        <v/>
      </c>
      <c r="BG35" s="70" t="str">
        <f t="shared" si="34"/>
        <v/>
      </c>
      <c r="BH35" s="70" t="str">
        <f t="shared" si="34"/>
        <v/>
      </c>
      <c r="BI35" s="70" t="str">
        <f t="shared" si="34"/>
        <v/>
      </c>
      <c r="BJ35" s="70" t="str">
        <f t="shared" si="34"/>
        <v/>
      </c>
      <c r="BK35" s="70" t="str">
        <f t="shared" ref="BK35:BT44" si="35">IFERROR(INDEX($R$4:$U$702,MATCH($V35&amp;BK$3,INDEX($R$4:$R$702&amp;$T$4:$T$702,),0),MATCH("施設名",$R$3:$U$3,0)),"")</f>
        <v/>
      </c>
      <c r="BL35" s="70" t="str">
        <f t="shared" si="35"/>
        <v/>
      </c>
      <c r="BM35" s="70" t="str">
        <f t="shared" si="35"/>
        <v/>
      </c>
      <c r="BN35" s="70" t="str">
        <f t="shared" si="35"/>
        <v/>
      </c>
      <c r="BO35" s="70" t="str">
        <f t="shared" si="35"/>
        <v/>
      </c>
      <c r="BP35" s="70" t="str">
        <f t="shared" si="35"/>
        <v/>
      </c>
      <c r="BQ35" s="70" t="str">
        <f t="shared" si="35"/>
        <v/>
      </c>
      <c r="BR35" s="70" t="str">
        <f t="shared" si="35"/>
        <v/>
      </c>
      <c r="BS35" s="70" t="str">
        <f t="shared" si="35"/>
        <v/>
      </c>
      <c r="BT35" s="70" t="str">
        <f t="shared" si="35"/>
        <v/>
      </c>
      <c r="BU35" s="70" t="str">
        <f t="shared" ref="BU35:CD44" si="36">IFERROR(INDEX($R$4:$U$702,MATCH($V35&amp;BU$3,INDEX($R$4:$R$702&amp;$T$4:$T$702,),0),MATCH("施設名",$R$3:$U$3,0)),"")</f>
        <v/>
      </c>
      <c r="BV35" s="70" t="str">
        <f t="shared" si="36"/>
        <v/>
      </c>
      <c r="BW35" s="70" t="str">
        <f t="shared" si="36"/>
        <v/>
      </c>
      <c r="BX35" s="70" t="str">
        <f t="shared" si="36"/>
        <v/>
      </c>
      <c r="BY35" s="70" t="str">
        <f t="shared" si="36"/>
        <v/>
      </c>
      <c r="BZ35" s="70" t="str">
        <f t="shared" si="36"/>
        <v/>
      </c>
      <c r="CA35" s="70" t="str">
        <f t="shared" si="36"/>
        <v/>
      </c>
      <c r="CB35" s="70" t="str">
        <f t="shared" si="36"/>
        <v/>
      </c>
      <c r="CC35" s="70" t="str">
        <f t="shared" si="36"/>
        <v/>
      </c>
      <c r="CD35" s="70" t="str">
        <f t="shared" si="36"/>
        <v/>
      </c>
      <c r="CE35" s="70" t="str">
        <f t="shared" ref="CE35:CN44" si="37">IFERROR(INDEX($R$4:$U$702,MATCH($V35&amp;CE$3,INDEX($R$4:$R$702&amp;$T$4:$T$702,),0),MATCH("施設名",$R$3:$U$3,0)),"")</f>
        <v/>
      </c>
      <c r="CF35" s="70" t="str">
        <f t="shared" si="37"/>
        <v/>
      </c>
      <c r="CG35" s="70" t="str">
        <f t="shared" si="37"/>
        <v/>
      </c>
      <c r="CH35" s="70" t="str">
        <f t="shared" si="37"/>
        <v/>
      </c>
      <c r="CI35" s="70" t="str">
        <f t="shared" si="37"/>
        <v/>
      </c>
      <c r="CJ35" s="70" t="str">
        <f t="shared" si="37"/>
        <v/>
      </c>
      <c r="CK35" s="70" t="str">
        <f t="shared" si="37"/>
        <v/>
      </c>
      <c r="CL35" s="70" t="str">
        <f t="shared" si="37"/>
        <v/>
      </c>
      <c r="CM35" s="70" t="str">
        <f t="shared" si="37"/>
        <v/>
      </c>
      <c r="CN35" s="70" t="str">
        <f t="shared" si="37"/>
        <v/>
      </c>
      <c r="CO35" s="70" t="str">
        <f t="shared" ref="CO35:CX44" si="38">IFERROR(INDEX($R$4:$U$702,MATCH($V35&amp;CO$3,INDEX($R$4:$R$702&amp;$T$4:$T$702,),0),MATCH("施設名",$R$3:$U$3,0)),"")</f>
        <v/>
      </c>
      <c r="CP35" s="70" t="str">
        <f t="shared" si="38"/>
        <v/>
      </c>
      <c r="CQ35" s="54" t="str">
        <f t="shared" si="38"/>
        <v/>
      </c>
      <c r="CR35" s="54" t="str">
        <f t="shared" si="38"/>
        <v/>
      </c>
      <c r="CS35" s="54" t="str">
        <f t="shared" si="38"/>
        <v/>
      </c>
      <c r="CT35" s="54" t="str">
        <f t="shared" si="38"/>
        <v/>
      </c>
      <c r="CU35" s="54" t="str">
        <f t="shared" si="38"/>
        <v/>
      </c>
      <c r="CV35" s="54" t="str">
        <f t="shared" si="38"/>
        <v/>
      </c>
      <c r="CW35" s="54" t="str">
        <f t="shared" si="38"/>
        <v/>
      </c>
      <c r="CX35" s="54" t="str">
        <f t="shared" si="38"/>
        <v/>
      </c>
      <c r="CY35" s="54" t="str">
        <f t="shared" ref="CY35:DH44" si="39">IFERROR(INDEX($R$4:$U$702,MATCH($V35&amp;CY$3,INDEX($R$4:$R$702&amp;$T$4:$T$702,),0),MATCH("施設名",$R$3:$U$3,0)),"")</f>
        <v/>
      </c>
      <c r="CZ35" s="54" t="str">
        <f t="shared" si="39"/>
        <v/>
      </c>
      <c r="DA35" s="54" t="str">
        <f t="shared" si="39"/>
        <v/>
      </c>
      <c r="DB35" s="54" t="str">
        <f t="shared" si="39"/>
        <v/>
      </c>
      <c r="DC35" s="54" t="str">
        <f t="shared" si="39"/>
        <v/>
      </c>
      <c r="DD35" s="54" t="str">
        <f t="shared" si="39"/>
        <v/>
      </c>
      <c r="DE35" s="54" t="str">
        <f t="shared" si="39"/>
        <v/>
      </c>
      <c r="DF35" s="54" t="str">
        <f t="shared" si="39"/>
        <v/>
      </c>
      <c r="DG35" s="54" t="str">
        <f t="shared" si="39"/>
        <v/>
      </c>
      <c r="DH35" s="73" t="str">
        <f t="shared" si="39"/>
        <v/>
      </c>
      <c r="DI35" s="54" t="s">
        <v>1308</v>
      </c>
      <c r="DJ35" s="54" t="s">
        <v>1333</v>
      </c>
    </row>
    <row r="36" spans="1:114">
      <c r="A36" s="74">
        <v>100113</v>
      </c>
      <c r="B36" s="68" t="s">
        <v>132</v>
      </c>
      <c r="C36" s="68" t="s">
        <v>133</v>
      </c>
      <c r="D36" s="68" t="s">
        <v>134</v>
      </c>
      <c r="E36" s="68" t="s">
        <v>1400</v>
      </c>
      <c r="F36" s="68"/>
      <c r="G36" s="68"/>
      <c r="H36" s="68"/>
      <c r="I36" s="68">
        <v>60</v>
      </c>
      <c r="J36" s="68">
        <v>0</v>
      </c>
      <c r="K36" s="68">
        <v>32</v>
      </c>
      <c r="L36" s="68">
        <v>9</v>
      </c>
      <c r="M36" s="68">
        <v>19</v>
      </c>
      <c r="N36" s="68">
        <v>28</v>
      </c>
      <c r="O36" s="68">
        <v>0</v>
      </c>
      <c r="P36" s="68">
        <v>60</v>
      </c>
      <c r="Q36" s="69">
        <f t="shared" ref="Q36:Q69" si="40">A36</f>
        <v>100113</v>
      </c>
      <c r="R36" s="69">
        <f>COUNTIF($T$4:T36,T36)</f>
        <v>33</v>
      </c>
      <c r="S36" s="69" t="str">
        <f>IF(R36=1,COUNTIF($R$4:R36,1),"")</f>
        <v/>
      </c>
      <c r="T36" s="70" t="str">
        <f>施設状況!$D36&amp;施設状況!$B36</f>
        <v>中央区01保育所</v>
      </c>
      <c r="U36" s="70" t="str">
        <f>施設状況!$E36</f>
        <v>にこまるえん円山</v>
      </c>
      <c r="V36" s="71">
        <v>32</v>
      </c>
      <c r="W36" s="72" t="str">
        <f t="shared" si="31"/>
        <v>木育こどもの家宮の森保育園</v>
      </c>
      <c r="X36" s="70" t="str">
        <f t="shared" si="31"/>
        <v/>
      </c>
      <c r="Y36" s="70" t="str">
        <f t="shared" si="31"/>
        <v/>
      </c>
      <c r="Z36" s="70" t="str">
        <f t="shared" si="31"/>
        <v/>
      </c>
      <c r="AA36" s="70" t="str">
        <f t="shared" si="31"/>
        <v/>
      </c>
      <c r="AB36" s="70" t="str">
        <f t="shared" si="31"/>
        <v/>
      </c>
      <c r="AC36" s="70" t="str">
        <f t="shared" si="31"/>
        <v/>
      </c>
      <c r="AD36" s="70" t="str">
        <f t="shared" si="31"/>
        <v/>
      </c>
      <c r="AE36" s="70" t="str">
        <f t="shared" si="31"/>
        <v/>
      </c>
      <c r="AF36" s="70" t="str">
        <f t="shared" si="31"/>
        <v/>
      </c>
      <c r="AG36" s="70" t="str">
        <f t="shared" si="32"/>
        <v/>
      </c>
      <c r="AH36" s="70" t="str">
        <f t="shared" si="32"/>
        <v/>
      </c>
      <c r="AI36" s="70" t="str">
        <f t="shared" si="32"/>
        <v/>
      </c>
      <c r="AJ36" s="70" t="str">
        <f t="shared" si="32"/>
        <v/>
      </c>
      <c r="AK36" s="70" t="str">
        <f t="shared" si="32"/>
        <v/>
      </c>
      <c r="AL36" s="70" t="str">
        <f t="shared" si="32"/>
        <v/>
      </c>
      <c r="AM36" s="70" t="str">
        <f t="shared" si="32"/>
        <v/>
      </c>
      <c r="AN36" s="70" t="str">
        <f t="shared" si="32"/>
        <v/>
      </c>
      <c r="AO36" s="70" t="str">
        <f t="shared" si="32"/>
        <v/>
      </c>
      <c r="AP36" s="70" t="str">
        <f t="shared" si="32"/>
        <v/>
      </c>
      <c r="AQ36" s="70" t="str">
        <f t="shared" si="33"/>
        <v/>
      </c>
      <c r="AR36" s="70" t="str">
        <f t="shared" si="33"/>
        <v>あいの里保育園</v>
      </c>
      <c r="AS36" s="70" t="str">
        <f t="shared" si="33"/>
        <v>認定こども園かすたねっと</v>
      </c>
      <c r="AT36" s="70" t="str">
        <f t="shared" si="33"/>
        <v/>
      </c>
      <c r="AU36" s="70" t="str">
        <f t="shared" si="33"/>
        <v/>
      </c>
      <c r="AV36" s="70" t="str">
        <f t="shared" si="33"/>
        <v/>
      </c>
      <c r="AW36" s="70" t="str">
        <f t="shared" si="33"/>
        <v/>
      </c>
      <c r="AX36" s="70" t="str">
        <f t="shared" si="33"/>
        <v/>
      </c>
      <c r="AY36" s="70" t="str">
        <f t="shared" si="33"/>
        <v/>
      </c>
      <c r="AZ36" s="70" t="str">
        <f t="shared" si="33"/>
        <v/>
      </c>
      <c r="BA36" s="70" t="str">
        <f t="shared" si="34"/>
        <v/>
      </c>
      <c r="BB36" s="70" t="str">
        <f t="shared" si="34"/>
        <v/>
      </c>
      <c r="BC36" s="70" t="str">
        <f t="shared" si="34"/>
        <v/>
      </c>
      <c r="BD36" s="70" t="str">
        <f t="shared" si="34"/>
        <v/>
      </c>
      <c r="BE36" s="70" t="str">
        <f t="shared" si="34"/>
        <v/>
      </c>
      <c r="BF36" s="70" t="str">
        <f t="shared" si="34"/>
        <v/>
      </c>
      <c r="BG36" s="70" t="str">
        <f t="shared" si="34"/>
        <v/>
      </c>
      <c r="BH36" s="70" t="str">
        <f t="shared" si="34"/>
        <v/>
      </c>
      <c r="BI36" s="70" t="str">
        <f t="shared" si="34"/>
        <v/>
      </c>
      <c r="BJ36" s="70" t="str">
        <f t="shared" si="34"/>
        <v/>
      </c>
      <c r="BK36" s="70" t="str">
        <f t="shared" si="35"/>
        <v/>
      </c>
      <c r="BL36" s="70" t="str">
        <f t="shared" si="35"/>
        <v/>
      </c>
      <c r="BM36" s="70" t="str">
        <f t="shared" si="35"/>
        <v/>
      </c>
      <c r="BN36" s="70" t="str">
        <f t="shared" si="35"/>
        <v/>
      </c>
      <c r="BO36" s="70" t="str">
        <f t="shared" si="35"/>
        <v/>
      </c>
      <c r="BP36" s="70" t="str">
        <f t="shared" si="35"/>
        <v/>
      </c>
      <c r="BQ36" s="70" t="str">
        <f t="shared" si="35"/>
        <v/>
      </c>
      <c r="BR36" s="70" t="str">
        <f t="shared" si="35"/>
        <v/>
      </c>
      <c r="BS36" s="70" t="str">
        <f t="shared" si="35"/>
        <v/>
      </c>
      <c r="BT36" s="70" t="str">
        <f t="shared" si="35"/>
        <v/>
      </c>
      <c r="BU36" s="70" t="str">
        <f t="shared" si="36"/>
        <v/>
      </c>
      <c r="BV36" s="70" t="str">
        <f t="shared" si="36"/>
        <v/>
      </c>
      <c r="BW36" s="70" t="str">
        <f t="shared" si="36"/>
        <v/>
      </c>
      <c r="BX36" s="70" t="str">
        <f t="shared" si="36"/>
        <v/>
      </c>
      <c r="BY36" s="70" t="str">
        <f t="shared" si="36"/>
        <v/>
      </c>
      <c r="BZ36" s="70" t="str">
        <f t="shared" si="36"/>
        <v/>
      </c>
      <c r="CA36" s="70" t="str">
        <f t="shared" si="36"/>
        <v/>
      </c>
      <c r="CB36" s="70" t="str">
        <f t="shared" si="36"/>
        <v/>
      </c>
      <c r="CC36" s="70" t="str">
        <f t="shared" si="36"/>
        <v/>
      </c>
      <c r="CD36" s="70" t="str">
        <f t="shared" si="36"/>
        <v/>
      </c>
      <c r="CE36" s="70" t="str">
        <f t="shared" si="37"/>
        <v/>
      </c>
      <c r="CF36" s="70" t="str">
        <f t="shared" si="37"/>
        <v/>
      </c>
      <c r="CG36" s="70" t="str">
        <f t="shared" si="37"/>
        <v/>
      </c>
      <c r="CH36" s="70" t="str">
        <f t="shared" si="37"/>
        <v/>
      </c>
      <c r="CI36" s="70" t="str">
        <f t="shared" si="37"/>
        <v/>
      </c>
      <c r="CJ36" s="70" t="str">
        <f t="shared" si="37"/>
        <v/>
      </c>
      <c r="CK36" s="70" t="str">
        <f t="shared" si="37"/>
        <v/>
      </c>
      <c r="CL36" s="70" t="str">
        <f t="shared" si="37"/>
        <v/>
      </c>
      <c r="CM36" s="70" t="str">
        <f t="shared" si="37"/>
        <v/>
      </c>
      <c r="CN36" s="70" t="str">
        <f t="shared" si="37"/>
        <v/>
      </c>
      <c r="CO36" s="70" t="str">
        <f t="shared" si="38"/>
        <v/>
      </c>
      <c r="CP36" s="70" t="str">
        <f t="shared" si="38"/>
        <v/>
      </c>
      <c r="CQ36" s="54" t="str">
        <f t="shared" si="38"/>
        <v/>
      </c>
      <c r="CR36" s="54" t="str">
        <f t="shared" si="38"/>
        <v/>
      </c>
      <c r="CS36" s="54" t="str">
        <f t="shared" si="38"/>
        <v/>
      </c>
      <c r="CT36" s="54" t="str">
        <f t="shared" si="38"/>
        <v/>
      </c>
      <c r="CU36" s="54" t="str">
        <f t="shared" si="38"/>
        <v/>
      </c>
      <c r="CV36" s="54" t="str">
        <f t="shared" si="38"/>
        <v/>
      </c>
      <c r="CW36" s="54" t="str">
        <f t="shared" si="38"/>
        <v/>
      </c>
      <c r="CX36" s="54" t="str">
        <f t="shared" si="38"/>
        <v/>
      </c>
      <c r="CY36" s="54" t="str">
        <f t="shared" si="39"/>
        <v/>
      </c>
      <c r="CZ36" s="54" t="str">
        <f t="shared" si="39"/>
        <v/>
      </c>
      <c r="DA36" s="54" t="str">
        <f t="shared" si="39"/>
        <v/>
      </c>
      <c r="DB36" s="54" t="str">
        <f t="shared" si="39"/>
        <v/>
      </c>
      <c r="DC36" s="54" t="str">
        <f t="shared" si="39"/>
        <v/>
      </c>
      <c r="DD36" s="54" t="str">
        <f t="shared" si="39"/>
        <v/>
      </c>
      <c r="DE36" s="54" t="str">
        <f t="shared" si="39"/>
        <v/>
      </c>
      <c r="DF36" s="54" t="str">
        <f t="shared" si="39"/>
        <v/>
      </c>
      <c r="DG36" s="54" t="str">
        <f t="shared" si="39"/>
        <v/>
      </c>
      <c r="DH36" s="73" t="str">
        <f t="shared" si="39"/>
        <v/>
      </c>
      <c r="DI36" s="54" t="s">
        <v>1714</v>
      </c>
      <c r="DJ36" s="54" t="s">
        <v>1719</v>
      </c>
    </row>
    <row r="37" spans="1:114">
      <c r="A37" s="74">
        <v>200007</v>
      </c>
      <c r="B37" s="68" t="s">
        <v>132</v>
      </c>
      <c r="C37" s="68" t="s">
        <v>133</v>
      </c>
      <c r="D37" s="68" t="s">
        <v>156</v>
      </c>
      <c r="E37" s="68" t="s">
        <v>157</v>
      </c>
      <c r="F37" s="68"/>
      <c r="G37" s="68"/>
      <c r="H37" s="68"/>
      <c r="I37" s="68">
        <v>60</v>
      </c>
      <c r="J37" s="68">
        <v>0</v>
      </c>
      <c r="K37" s="68">
        <v>33</v>
      </c>
      <c r="L37" s="68">
        <v>6</v>
      </c>
      <c r="M37" s="68">
        <v>21</v>
      </c>
      <c r="N37" s="68">
        <v>27</v>
      </c>
      <c r="O37" s="68">
        <v>0</v>
      </c>
      <c r="P37" s="68">
        <v>60</v>
      </c>
      <c r="Q37" s="69">
        <f t="shared" si="40"/>
        <v>200007</v>
      </c>
      <c r="R37" s="69">
        <f>COUNTIF($T$4:T37,T37)</f>
        <v>1</v>
      </c>
      <c r="S37" s="69">
        <f>IF(R37=1,COUNTIF($R$4:R37,1),"")</f>
        <v>2</v>
      </c>
      <c r="T37" s="70" t="str">
        <f>施設状況!$D37&amp;施設状況!$B37</f>
        <v>北区01保育所</v>
      </c>
      <c r="U37" s="70" t="str">
        <f>施設状況!$E37</f>
        <v>あいの里協働保育園</v>
      </c>
      <c r="V37" s="71">
        <v>33</v>
      </c>
      <c r="W37" s="72" t="str">
        <f t="shared" si="31"/>
        <v>にこまるえん円山</v>
      </c>
      <c r="X37" s="70" t="str">
        <f t="shared" si="31"/>
        <v/>
      </c>
      <c r="Y37" s="70" t="str">
        <f t="shared" si="31"/>
        <v/>
      </c>
      <c r="Z37" s="70" t="str">
        <f t="shared" si="31"/>
        <v/>
      </c>
      <c r="AA37" s="70" t="str">
        <f t="shared" si="31"/>
        <v/>
      </c>
      <c r="AB37" s="70" t="str">
        <f t="shared" si="31"/>
        <v/>
      </c>
      <c r="AC37" s="70" t="str">
        <f t="shared" si="31"/>
        <v/>
      </c>
      <c r="AD37" s="70" t="str">
        <f t="shared" si="31"/>
        <v/>
      </c>
      <c r="AE37" s="70" t="str">
        <f t="shared" si="31"/>
        <v/>
      </c>
      <c r="AF37" s="70" t="str">
        <f t="shared" si="31"/>
        <v/>
      </c>
      <c r="AG37" s="70" t="str">
        <f t="shared" si="32"/>
        <v/>
      </c>
      <c r="AH37" s="70" t="str">
        <f t="shared" si="32"/>
        <v/>
      </c>
      <c r="AI37" s="70" t="str">
        <f t="shared" si="32"/>
        <v/>
      </c>
      <c r="AJ37" s="70" t="str">
        <f t="shared" si="32"/>
        <v/>
      </c>
      <c r="AK37" s="70" t="str">
        <f t="shared" si="32"/>
        <v/>
      </c>
      <c r="AL37" s="70" t="str">
        <f t="shared" si="32"/>
        <v/>
      </c>
      <c r="AM37" s="70" t="str">
        <f t="shared" si="32"/>
        <v/>
      </c>
      <c r="AN37" s="70" t="str">
        <f t="shared" si="32"/>
        <v/>
      </c>
      <c r="AO37" s="70" t="str">
        <f t="shared" si="32"/>
        <v/>
      </c>
      <c r="AP37" s="70" t="str">
        <f t="shared" si="32"/>
        <v/>
      </c>
      <c r="AQ37" s="70" t="str">
        <f t="shared" si="33"/>
        <v/>
      </c>
      <c r="AR37" s="70" t="str">
        <f t="shared" si="33"/>
        <v>風の子保育園</v>
      </c>
      <c r="AS37" s="70" t="str">
        <f t="shared" si="33"/>
        <v/>
      </c>
      <c r="AT37" s="70" t="str">
        <f t="shared" si="33"/>
        <v/>
      </c>
      <c r="AU37" s="70" t="str">
        <f t="shared" si="33"/>
        <v/>
      </c>
      <c r="AV37" s="70" t="str">
        <f t="shared" si="33"/>
        <v/>
      </c>
      <c r="AW37" s="70" t="str">
        <f t="shared" si="33"/>
        <v/>
      </c>
      <c r="AX37" s="70" t="str">
        <f t="shared" si="33"/>
        <v/>
      </c>
      <c r="AY37" s="70" t="str">
        <f t="shared" si="33"/>
        <v/>
      </c>
      <c r="AZ37" s="70" t="str">
        <f t="shared" si="33"/>
        <v/>
      </c>
      <c r="BA37" s="70" t="str">
        <f t="shared" si="34"/>
        <v/>
      </c>
      <c r="BB37" s="70" t="str">
        <f t="shared" si="34"/>
        <v/>
      </c>
      <c r="BC37" s="70" t="str">
        <f t="shared" si="34"/>
        <v/>
      </c>
      <c r="BD37" s="70" t="str">
        <f t="shared" si="34"/>
        <v/>
      </c>
      <c r="BE37" s="70" t="str">
        <f t="shared" si="34"/>
        <v/>
      </c>
      <c r="BF37" s="70" t="str">
        <f t="shared" si="34"/>
        <v/>
      </c>
      <c r="BG37" s="70" t="str">
        <f t="shared" si="34"/>
        <v/>
      </c>
      <c r="BH37" s="70" t="str">
        <f t="shared" si="34"/>
        <v/>
      </c>
      <c r="BI37" s="70" t="str">
        <f t="shared" si="34"/>
        <v/>
      </c>
      <c r="BJ37" s="70" t="str">
        <f t="shared" si="34"/>
        <v/>
      </c>
      <c r="BK37" s="70" t="str">
        <f t="shared" si="35"/>
        <v/>
      </c>
      <c r="BL37" s="70" t="str">
        <f t="shared" si="35"/>
        <v/>
      </c>
      <c r="BM37" s="70" t="str">
        <f t="shared" si="35"/>
        <v/>
      </c>
      <c r="BN37" s="70" t="str">
        <f t="shared" si="35"/>
        <v/>
      </c>
      <c r="BO37" s="70" t="str">
        <f t="shared" si="35"/>
        <v/>
      </c>
      <c r="BP37" s="70" t="str">
        <f t="shared" si="35"/>
        <v/>
      </c>
      <c r="BQ37" s="70" t="str">
        <f t="shared" si="35"/>
        <v/>
      </c>
      <c r="BR37" s="70" t="str">
        <f t="shared" si="35"/>
        <v/>
      </c>
      <c r="BS37" s="70" t="str">
        <f t="shared" si="35"/>
        <v/>
      </c>
      <c r="BT37" s="70" t="str">
        <f t="shared" si="35"/>
        <v/>
      </c>
      <c r="BU37" s="70" t="str">
        <f t="shared" si="36"/>
        <v/>
      </c>
      <c r="BV37" s="70" t="str">
        <f t="shared" si="36"/>
        <v/>
      </c>
      <c r="BW37" s="70" t="str">
        <f t="shared" si="36"/>
        <v/>
      </c>
      <c r="BX37" s="70" t="str">
        <f t="shared" si="36"/>
        <v/>
      </c>
      <c r="BY37" s="70" t="str">
        <f t="shared" si="36"/>
        <v/>
      </c>
      <c r="BZ37" s="70" t="str">
        <f t="shared" si="36"/>
        <v/>
      </c>
      <c r="CA37" s="70" t="str">
        <f t="shared" si="36"/>
        <v/>
      </c>
      <c r="CB37" s="70" t="str">
        <f t="shared" si="36"/>
        <v/>
      </c>
      <c r="CC37" s="70" t="str">
        <f t="shared" si="36"/>
        <v/>
      </c>
      <c r="CD37" s="70" t="str">
        <f t="shared" si="36"/>
        <v/>
      </c>
      <c r="CE37" s="70" t="str">
        <f t="shared" si="37"/>
        <v/>
      </c>
      <c r="CF37" s="70" t="str">
        <f t="shared" si="37"/>
        <v/>
      </c>
      <c r="CG37" s="70" t="str">
        <f t="shared" si="37"/>
        <v/>
      </c>
      <c r="CH37" s="70" t="str">
        <f t="shared" si="37"/>
        <v/>
      </c>
      <c r="CI37" s="70" t="str">
        <f t="shared" si="37"/>
        <v/>
      </c>
      <c r="CJ37" s="70" t="str">
        <f t="shared" si="37"/>
        <v/>
      </c>
      <c r="CK37" s="70" t="str">
        <f t="shared" si="37"/>
        <v/>
      </c>
      <c r="CL37" s="70" t="str">
        <f t="shared" si="37"/>
        <v/>
      </c>
      <c r="CM37" s="70" t="str">
        <f t="shared" si="37"/>
        <v/>
      </c>
      <c r="CN37" s="70" t="str">
        <f t="shared" si="37"/>
        <v/>
      </c>
      <c r="CO37" s="70" t="str">
        <f t="shared" si="38"/>
        <v/>
      </c>
      <c r="CP37" s="70" t="str">
        <f t="shared" si="38"/>
        <v/>
      </c>
      <c r="CQ37" s="54" t="str">
        <f t="shared" si="38"/>
        <v/>
      </c>
      <c r="CR37" s="54" t="str">
        <f t="shared" si="38"/>
        <v/>
      </c>
      <c r="CS37" s="54" t="str">
        <f t="shared" si="38"/>
        <v/>
      </c>
      <c r="CT37" s="54" t="str">
        <f t="shared" si="38"/>
        <v/>
      </c>
      <c r="CU37" s="54" t="str">
        <f t="shared" si="38"/>
        <v/>
      </c>
      <c r="CV37" s="54" t="str">
        <f t="shared" si="38"/>
        <v/>
      </c>
      <c r="CW37" s="54" t="str">
        <f t="shared" si="38"/>
        <v/>
      </c>
      <c r="CX37" s="54" t="str">
        <f t="shared" si="38"/>
        <v/>
      </c>
      <c r="CY37" s="54" t="str">
        <f t="shared" si="39"/>
        <v/>
      </c>
      <c r="CZ37" s="54" t="str">
        <f t="shared" si="39"/>
        <v/>
      </c>
      <c r="DA37" s="54" t="str">
        <f t="shared" si="39"/>
        <v/>
      </c>
      <c r="DB37" s="54" t="str">
        <f t="shared" si="39"/>
        <v/>
      </c>
      <c r="DC37" s="54" t="str">
        <f t="shared" si="39"/>
        <v/>
      </c>
      <c r="DD37" s="54" t="str">
        <f t="shared" si="39"/>
        <v/>
      </c>
      <c r="DE37" s="54" t="str">
        <f t="shared" si="39"/>
        <v/>
      </c>
      <c r="DF37" s="54" t="str">
        <f t="shared" si="39"/>
        <v/>
      </c>
      <c r="DG37" s="54" t="str">
        <f t="shared" si="39"/>
        <v/>
      </c>
      <c r="DH37" s="73" t="str">
        <f t="shared" si="39"/>
        <v/>
      </c>
      <c r="DI37" s="54" t="s">
        <v>450</v>
      </c>
      <c r="DJ37" s="54" t="s">
        <v>451</v>
      </c>
    </row>
    <row r="38" spans="1:114">
      <c r="A38" s="74">
        <v>200008</v>
      </c>
      <c r="B38" s="68" t="s">
        <v>132</v>
      </c>
      <c r="C38" s="68" t="s">
        <v>133</v>
      </c>
      <c r="D38" s="68" t="s">
        <v>156</v>
      </c>
      <c r="E38" s="68" t="s">
        <v>158</v>
      </c>
      <c r="F38" s="68"/>
      <c r="G38" s="68"/>
      <c r="H38" s="68"/>
      <c r="I38" s="68">
        <v>90</v>
      </c>
      <c r="J38" s="68">
        <v>0</v>
      </c>
      <c r="K38" s="68">
        <v>54</v>
      </c>
      <c r="L38" s="68">
        <v>9</v>
      </c>
      <c r="M38" s="68">
        <v>27</v>
      </c>
      <c r="N38" s="68">
        <v>36</v>
      </c>
      <c r="O38" s="68">
        <v>0</v>
      </c>
      <c r="P38" s="68">
        <v>90</v>
      </c>
      <c r="Q38" s="69">
        <f t="shared" si="40"/>
        <v>200008</v>
      </c>
      <c r="R38" s="69">
        <f>COUNTIF($T$4:T38,T38)</f>
        <v>2</v>
      </c>
      <c r="S38" s="69" t="str">
        <f>IF(R38=1,COUNTIF($R$4:R38,1),"")</f>
        <v/>
      </c>
      <c r="T38" s="70" t="str">
        <f>施設状況!$D38&amp;施設状況!$B38</f>
        <v>北区01保育所</v>
      </c>
      <c r="U38" s="70" t="str">
        <f>施設状況!$E38</f>
        <v>ドリームキッズ保育園</v>
      </c>
      <c r="V38" s="71">
        <v>34</v>
      </c>
      <c r="W38" s="72" t="str">
        <f t="shared" si="31"/>
        <v/>
      </c>
      <c r="X38" s="70" t="str">
        <f t="shared" si="31"/>
        <v/>
      </c>
      <c r="Y38" s="70" t="str">
        <f t="shared" si="31"/>
        <v/>
      </c>
      <c r="Z38" s="70" t="str">
        <f t="shared" si="31"/>
        <v/>
      </c>
      <c r="AA38" s="70" t="str">
        <f t="shared" si="31"/>
        <v/>
      </c>
      <c r="AB38" s="70" t="str">
        <f t="shared" si="31"/>
        <v/>
      </c>
      <c r="AC38" s="70" t="str">
        <f t="shared" si="31"/>
        <v/>
      </c>
      <c r="AD38" s="70" t="str">
        <f t="shared" si="31"/>
        <v/>
      </c>
      <c r="AE38" s="70" t="str">
        <f t="shared" si="31"/>
        <v/>
      </c>
      <c r="AF38" s="70" t="str">
        <f t="shared" si="31"/>
        <v/>
      </c>
      <c r="AG38" s="70" t="str">
        <f t="shared" si="32"/>
        <v/>
      </c>
      <c r="AH38" s="70" t="str">
        <f t="shared" si="32"/>
        <v/>
      </c>
      <c r="AI38" s="70" t="str">
        <f t="shared" si="32"/>
        <v/>
      </c>
      <c r="AJ38" s="70" t="str">
        <f t="shared" si="32"/>
        <v/>
      </c>
      <c r="AK38" s="70" t="str">
        <f t="shared" si="32"/>
        <v/>
      </c>
      <c r="AL38" s="70" t="str">
        <f t="shared" si="32"/>
        <v/>
      </c>
      <c r="AM38" s="70" t="str">
        <f t="shared" si="32"/>
        <v/>
      </c>
      <c r="AN38" s="70" t="str">
        <f t="shared" si="32"/>
        <v/>
      </c>
      <c r="AO38" s="70" t="str">
        <f t="shared" si="32"/>
        <v/>
      </c>
      <c r="AP38" s="70" t="str">
        <f t="shared" si="32"/>
        <v/>
      </c>
      <c r="AQ38" s="70" t="str">
        <f t="shared" si="33"/>
        <v/>
      </c>
      <c r="AR38" s="70" t="str">
        <f t="shared" si="33"/>
        <v>新琴似中央保育園</v>
      </c>
      <c r="AS38" s="70" t="str">
        <f t="shared" si="33"/>
        <v/>
      </c>
      <c r="AT38" s="70" t="str">
        <f t="shared" si="33"/>
        <v/>
      </c>
      <c r="AU38" s="70" t="str">
        <f t="shared" si="33"/>
        <v/>
      </c>
      <c r="AV38" s="70" t="str">
        <f t="shared" si="33"/>
        <v/>
      </c>
      <c r="AW38" s="70" t="str">
        <f t="shared" si="33"/>
        <v/>
      </c>
      <c r="AX38" s="70" t="str">
        <f t="shared" si="33"/>
        <v/>
      </c>
      <c r="AY38" s="70" t="str">
        <f t="shared" si="33"/>
        <v/>
      </c>
      <c r="AZ38" s="70" t="str">
        <f t="shared" si="33"/>
        <v/>
      </c>
      <c r="BA38" s="70" t="str">
        <f t="shared" si="34"/>
        <v/>
      </c>
      <c r="BB38" s="70" t="str">
        <f t="shared" si="34"/>
        <v/>
      </c>
      <c r="BC38" s="70" t="str">
        <f t="shared" si="34"/>
        <v/>
      </c>
      <c r="BD38" s="70" t="str">
        <f t="shared" si="34"/>
        <v/>
      </c>
      <c r="BE38" s="70" t="str">
        <f t="shared" si="34"/>
        <v/>
      </c>
      <c r="BF38" s="70" t="str">
        <f t="shared" si="34"/>
        <v/>
      </c>
      <c r="BG38" s="70" t="str">
        <f t="shared" si="34"/>
        <v/>
      </c>
      <c r="BH38" s="70" t="str">
        <f t="shared" si="34"/>
        <v/>
      </c>
      <c r="BI38" s="70" t="str">
        <f t="shared" si="34"/>
        <v/>
      </c>
      <c r="BJ38" s="70" t="str">
        <f t="shared" si="34"/>
        <v/>
      </c>
      <c r="BK38" s="70" t="str">
        <f t="shared" si="35"/>
        <v/>
      </c>
      <c r="BL38" s="70" t="str">
        <f t="shared" si="35"/>
        <v/>
      </c>
      <c r="BM38" s="70" t="str">
        <f t="shared" si="35"/>
        <v/>
      </c>
      <c r="BN38" s="70" t="str">
        <f t="shared" si="35"/>
        <v/>
      </c>
      <c r="BO38" s="70" t="str">
        <f t="shared" si="35"/>
        <v/>
      </c>
      <c r="BP38" s="70" t="str">
        <f t="shared" si="35"/>
        <v/>
      </c>
      <c r="BQ38" s="70" t="str">
        <f t="shared" si="35"/>
        <v/>
      </c>
      <c r="BR38" s="70" t="str">
        <f t="shared" si="35"/>
        <v/>
      </c>
      <c r="BS38" s="70" t="str">
        <f t="shared" si="35"/>
        <v/>
      </c>
      <c r="BT38" s="70" t="str">
        <f t="shared" si="35"/>
        <v/>
      </c>
      <c r="BU38" s="70" t="str">
        <f t="shared" si="36"/>
        <v/>
      </c>
      <c r="BV38" s="70" t="str">
        <f t="shared" si="36"/>
        <v/>
      </c>
      <c r="BW38" s="70" t="str">
        <f t="shared" si="36"/>
        <v/>
      </c>
      <c r="BX38" s="70" t="str">
        <f t="shared" si="36"/>
        <v/>
      </c>
      <c r="BY38" s="70" t="str">
        <f t="shared" si="36"/>
        <v/>
      </c>
      <c r="BZ38" s="70" t="str">
        <f t="shared" si="36"/>
        <v/>
      </c>
      <c r="CA38" s="70" t="str">
        <f t="shared" si="36"/>
        <v/>
      </c>
      <c r="CB38" s="70" t="str">
        <f t="shared" si="36"/>
        <v/>
      </c>
      <c r="CC38" s="70" t="str">
        <f t="shared" si="36"/>
        <v/>
      </c>
      <c r="CD38" s="70" t="str">
        <f t="shared" si="36"/>
        <v/>
      </c>
      <c r="CE38" s="70" t="str">
        <f t="shared" si="37"/>
        <v/>
      </c>
      <c r="CF38" s="70" t="str">
        <f t="shared" si="37"/>
        <v/>
      </c>
      <c r="CG38" s="70" t="str">
        <f t="shared" si="37"/>
        <v/>
      </c>
      <c r="CH38" s="70" t="str">
        <f t="shared" si="37"/>
        <v/>
      </c>
      <c r="CI38" s="70" t="str">
        <f t="shared" si="37"/>
        <v/>
      </c>
      <c r="CJ38" s="70" t="str">
        <f t="shared" si="37"/>
        <v/>
      </c>
      <c r="CK38" s="70" t="str">
        <f t="shared" si="37"/>
        <v/>
      </c>
      <c r="CL38" s="70" t="str">
        <f t="shared" si="37"/>
        <v/>
      </c>
      <c r="CM38" s="70" t="str">
        <f t="shared" si="37"/>
        <v/>
      </c>
      <c r="CN38" s="70" t="str">
        <f t="shared" si="37"/>
        <v/>
      </c>
      <c r="CO38" s="70" t="str">
        <f t="shared" si="38"/>
        <v/>
      </c>
      <c r="CP38" s="70" t="str">
        <f t="shared" si="38"/>
        <v/>
      </c>
      <c r="CQ38" s="54" t="str">
        <f t="shared" si="38"/>
        <v/>
      </c>
      <c r="CR38" s="54" t="str">
        <f t="shared" si="38"/>
        <v/>
      </c>
      <c r="CS38" s="54" t="str">
        <f t="shared" si="38"/>
        <v/>
      </c>
      <c r="CT38" s="54" t="str">
        <f t="shared" si="38"/>
        <v/>
      </c>
      <c r="CU38" s="54" t="str">
        <f t="shared" si="38"/>
        <v/>
      </c>
      <c r="CV38" s="54" t="str">
        <f t="shared" si="38"/>
        <v/>
      </c>
      <c r="CW38" s="54" t="str">
        <f t="shared" si="38"/>
        <v/>
      </c>
      <c r="CX38" s="54" t="str">
        <f t="shared" si="38"/>
        <v/>
      </c>
      <c r="CY38" s="54" t="str">
        <f t="shared" si="39"/>
        <v/>
      </c>
      <c r="CZ38" s="54" t="str">
        <f t="shared" si="39"/>
        <v/>
      </c>
      <c r="DA38" s="54" t="str">
        <f t="shared" si="39"/>
        <v/>
      </c>
      <c r="DB38" s="54" t="str">
        <f t="shared" si="39"/>
        <v/>
      </c>
      <c r="DC38" s="54" t="str">
        <f t="shared" si="39"/>
        <v/>
      </c>
      <c r="DD38" s="54" t="str">
        <f t="shared" si="39"/>
        <v/>
      </c>
      <c r="DE38" s="54" t="str">
        <f t="shared" si="39"/>
        <v/>
      </c>
      <c r="DF38" s="54" t="str">
        <f t="shared" si="39"/>
        <v/>
      </c>
      <c r="DG38" s="54" t="str">
        <f t="shared" si="39"/>
        <v/>
      </c>
      <c r="DH38" s="73" t="str">
        <f t="shared" si="39"/>
        <v/>
      </c>
      <c r="DI38" s="54" t="s">
        <v>452</v>
      </c>
      <c r="DJ38" s="54" t="s">
        <v>453</v>
      </c>
    </row>
    <row r="39" spans="1:114">
      <c r="A39" s="74">
        <v>200009</v>
      </c>
      <c r="B39" s="68" t="s">
        <v>132</v>
      </c>
      <c r="C39" s="68" t="s">
        <v>133</v>
      </c>
      <c r="D39" s="68" t="s">
        <v>156</v>
      </c>
      <c r="E39" s="68" t="s">
        <v>159</v>
      </c>
      <c r="F39" s="68"/>
      <c r="G39" s="68"/>
      <c r="H39" s="68"/>
      <c r="I39" s="68">
        <v>90</v>
      </c>
      <c r="J39" s="68">
        <v>0</v>
      </c>
      <c r="K39" s="68">
        <v>51</v>
      </c>
      <c r="L39" s="68">
        <v>9</v>
      </c>
      <c r="M39" s="68">
        <v>30</v>
      </c>
      <c r="N39" s="68">
        <v>39</v>
      </c>
      <c r="O39" s="68">
        <v>0</v>
      </c>
      <c r="P39" s="68">
        <v>90</v>
      </c>
      <c r="Q39" s="69">
        <f t="shared" si="40"/>
        <v>200009</v>
      </c>
      <c r="R39" s="69">
        <f>COUNTIF($T$4:T39,T39)</f>
        <v>3</v>
      </c>
      <c r="S39" s="69" t="str">
        <f>IF(R39=1,COUNTIF($R$4:R39,1),"")</f>
        <v/>
      </c>
      <c r="T39" s="70" t="str">
        <f>施設状況!$D39&amp;施設状況!$B39</f>
        <v>北区01保育所</v>
      </c>
      <c r="U39" s="70" t="str">
        <f>施設状況!$E39</f>
        <v>アートチャイルドケア札幌百合が原</v>
      </c>
      <c r="V39" s="71">
        <v>35</v>
      </c>
      <c r="W39" s="72" t="str">
        <f t="shared" si="31"/>
        <v/>
      </c>
      <c r="X39" s="70" t="str">
        <f t="shared" si="31"/>
        <v/>
      </c>
      <c r="Y39" s="70" t="str">
        <f t="shared" si="31"/>
        <v/>
      </c>
      <c r="Z39" s="70" t="str">
        <f t="shared" si="31"/>
        <v/>
      </c>
      <c r="AA39" s="70" t="str">
        <f t="shared" si="31"/>
        <v/>
      </c>
      <c r="AB39" s="70" t="str">
        <f t="shared" si="31"/>
        <v/>
      </c>
      <c r="AC39" s="70" t="str">
        <f t="shared" si="31"/>
        <v/>
      </c>
      <c r="AD39" s="70" t="str">
        <f t="shared" si="31"/>
        <v/>
      </c>
      <c r="AE39" s="70" t="str">
        <f t="shared" si="31"/>
        <v/>
      </c>
      <c r="AF39" s="70" t="str">
        <f t="shared" si="31"/>
        <v/>
      </c>
      <c r="AG39" s="70" t="str">
        <f t="shared" si="32"/>
        <v/>
      </c>
      <c r="AH39" s="70" t="str">
        <f t="shared" si="32"/>
        <v/>
      </c>
      <c r="AI39" s="70" t="str">
        <f t="shared" si="32"/>
        <v/>
      </c>
      <c r="AJ39" s="70" t="str">
        <f t="shared" si="32"/>
        <v/>
      </c>
      <c r="AK39" s="70" t="str">
        <f t="shared" si="32"/>
        <v/>
      </c>
      <c r="AL39" s="70" t="str">
        <f t="shared" si="32"/>
        <v/>
      </c>
      <c r="AM39" s="70" t="str">
        <f t="shared" si="32"/>
        <v/>
      </c>
      <c r="AN39" s="70" t="str">
        <f t="shared" si="32"/>
        <v/>
      </c>
      <c r="AO39" s="70" t="str">
        <f t="shared" si="32"/>
        <v/>
      </c>
      <c r="AP39" s="70" t="str">
        <f t="shared" si="32"/>
        <v/>
      </c>
      <c r="AQ39" s="70" t="str">
        <f t="shared" si="33"/>
        <v/>
      </c>
      <c r="AR39" s="70" t="str">
        <f t="shared" si="33"/>
        <v>屯田桃の花こども園</v>
      </c>
      <c r="AS39" s="70" t="str">
        <f t="shared" si="33"/>
        <v/>
      </c>
      <c r="AT39" s="70" t="str">
        <f t="shared" si="33"/>
        <v/>
      </c>
      <c r="AU39" s="70" t="str">
        <f t="shared" si="33"/>
        <v/>
      </c>
      <c r="AV39" s="70" t="str">
        <f t="shared" si="33"/>
        <v/>
      </c>
      <c r="AW39" s="70" t="str">
        <f t="shared" si="33"/>
        <v/>
      </c>
      <c r="AX39" s="70" t="str">
        <f t="shared" si="33"/>
        <v/>
      </c>
      <c r="AY39" s="70" t="str">
        <f t="shared" si="33"/>
        <v/>
      </c>
      <c r="AZ39" s="70" t="str">
        <f t="shared" si="33"/>
        <v/>
      </c>
      <c r="BA39" s="70" t="str">
        <f t="shared" si="34"/>
        <v/>
      </c>
      <c r="BB39" s="70" t="str">
        <f t="shared" si="34"/>
        <v/>
      </c>
      <c r="BC39" s="70" t="str">
        <f t="shared" si="34"/>
        <v/>
      </c>
      <c r="BD39" s="70" t="str">
        <f t="shared" si="34"/>
        <v/>
      </c>
      <c r="BE39" s="70" t="str">
        <f t="shared" si="34"/>
        <v/>
      </c>
      <c r="BF39" s="70" t="str">
        <f t="shared" si="34"/>
        <v/>
      </c>
      <c r="BG39" s="70" t="str">
        <f t="shared" si="34"/>
        <v/>
      </c>
      <c r="BH39" s="70" t="str">
        <f t="shared" si="34"/>
        <v/>
      </c>
      <c r="BI39" s="70" t="str">
        <f t="shared" si="34"/>
        <v/>
      </c>
      <c r="BJ39" s="70" t="str">
        <f t="shared" si="34"/>
        <v/>
      </c>
      <c r="BK39" s="70" t="str">
        <f t="shared" si="35"/>
        <v/>
      </c>
      <c r="BL39" s="70" t="str">
        <f t="shared" si="35"/>
        <v/>
      </c>
      <c r="BM39" s="70" t="str">
        <f t="shared" si="35"/>
        <v/>
      </c>
      <c r="BN39" s="70" t="str">
        <f t="shared" si="35"/>
        <v/>
      </c>
      <c r="BO39" s="70" t="str">
        <f t="shared" si="35"/>
        <v/>
      </c>
      <c r="BP39" s="70" t="str">
        <f t="shared" si="35"/>
        <v/>
      </c>
      <c r="BQ39" s="70" t="str">
        <f t="shared" si="35"/>
        <v/>
      </c>
      <c r="BR39" s="70" t="str">
        <f t="shared" si="35"/>
        <v/>
      </c>
      <c r="BS39" s="70" t="str">
        <f t="shared" si="35"/>
        <v/>
      </c>
      <c r="BT39" s="70" t="str">
        <f t="shared" si="35"/>
        <v/>
      </c>
      <c r="BU39" s="70" t="str">
        <f t="shared" si="36"/>
        <v/>
      </c>
      <c r="BV39" s="70" t="str">
        <f t="shared" si="36"/>
        <v/>
      </c>
      <c r="BW39" s="70" t="str">
        <f t="shared" si="36"/>
        <v/>
      </c>
      <c r="BX39" s="70" t="str">
        <f t="shared" si="36"/>
        <v/>
      </c>
      <c r="BY39" s="70" t="str">
        <f t="shared" si="36"/>
        <v/>
      </c>
      <c r="BZ39" s="70" t="str">
        <f t="shared" si="36"/>
        <v/>
      </c>
      <c r="CA39" s="70" t="str">
        <f t="shared" si="36"/>
        <v/>
      </c>
      <c r="CB39" s="70" t="str">
        <f t="shared" si="36"/>
        <v/>
      </c>
      <c r="CC39" s="70" t="str">
        <f t="shared" si="36"/>
        <v/>
      </c>
      <c r="CD39" s="70" t="str">
        <f t="shared" si="36"/>
        <v/>
      </c>
      <c r="CE39" s="70" t="str">
        <f t="shared" si="37"/>
        <v/>
      </c>
      <c r="CF39" s="70" t="str">
        <f t="shared" si="37"/>
        <v/>
      </c>
      <c r="CG39" s="70" t="str">
        <f t="shared" si="37"/>
        <v/>
      </c>
      <c r="CH39" s="70" t="str">
        <f t="shared" si="37"/>
        <v/>
      </c>
      <c r="CI39" s="70" t="str">
        <f t="shared" si="37"/>
        <v/>
      </c>
      <c r="CJ39" s="70" t="str">
        <f t="shared" si="37"/>
        <v/>
      </c>
      <c r="CK39" s="70" t="str">
        <f t="shared" si="37"/>
        <v/>
      </c>
      <c r="CL39" s="70" t="str">
        <f t="shared" si="37"/>
        <v/>
      </c>
      <c r="CM39" s="70" t="str">
        <f t="shared" si="37"/>
        <v/>
      </c>
      <c r="CN39" s="70" t="str">
        <f t="shared" si="37"/>
        <v/>
      </c>
      <c r="CO39" s="70" t="str">
        <f t="shared" si="38"/>
        <v/>
      </c>
      <c r="CP39" s="70" t="str">
        <f t="shared" si="38"/>
        <v/>
      </c>
      <c r="CQ39" s="54" t="str">
        <f t="shared" si="38"/>
        <v/>
      </c>
      <c r="CR39" s="54" t="str">
        <f t="shared" si="38"/>
        <v/>
      </c>
      <c r="CS39" s="54" t="str">
        <f t="shared" si="38"/>
        <v/>
      </c>
      <c r="CT39" s="54" t="str">
        <f t="shared" si="38"/>
        <v/>
      </c>
      <c r="CU39" s="54" t="str">
        <f t="shared" si="38"/>
        <v/>
      </c>
      <c r="CV39" s="54" t="str">
        <f t="shared" si="38"/>
        <v/>
      </c>
      <c r="CW39" s="54" t="str">
        <f t="shared" si="38"/>
        <v/>
      </c>
      <c r="CX39" s="54" t="str">
        <f t="shared" si="38"/>
        <v/>
      </c>
      <c r="CY39" s="54" t="str">
        <f t="shared" si="39"/>
        <v/>
      </c>
      <c r="CZ39" s="54" t="str">
        <f t="shared" si="39"/>
        <v/>
      </c>
      <c r="DA39" s="54" t="str">
        <f t="shared" si="39"/>
        <v/>
      </c>
      <c r="DB39" s="54" t="str">
        <f t="shared" si="39"/>
        <v/>
      </c>
      <c r="DC39" s="54" t="str">
        <f t="shared" si="39"/>
        <v/>
      </c>
      <c r="DD39" s="54" t="str">
        <f t="shared" si="39"/>
        <v/>
      </c>
      <c r="DE39" s="54" t="str">
        <f t="shared" si="39"/>
        <v/>
      </c>
      <c r="DF39" s="54" t="str">
        <f t="shared" si="39"/>
        <v/>
      </c>
      <c r="DG39" s="54" t="str">
        <f t="shared" si="39"/>
        <v/>
      </c>
      <c r="DH39" s="73" t="str">
        <f t="shared" si="39"/>
        <v/>
      </c>
      <c r="DI39" s="54" t="s">
        <v>454</v>
      </c>
      <c r="DJ39" s="54" t="s">
        <v>455</v>
      </c>
    </row>
    <row r="40" spans="1:114">
      <c r="A40" s="74">
        <v>200010</v>
      </c>
      <c r="B40" s="68" t="s">
        <v>132</v>
      </c>
      <c r="C40" s="68" t="s">
        <v>133</v>
      </c>
      <c r="D40" s="68" t="s">
        <v>156</v>
      </c>
      <c r="E40" s="68" t="s">
        <v>160</v>
      </c>
      <c r="F40" s="68"/>
      <c r="G40" s="68"/>
      <c r="H40" s="68"/>
      <c r="I40" s="68">
        <v>90</v>
      </c>
      <c r="J40" s="68">
        <v>0</v>
      </c>
      <c r="K40" s="68">
        <v>45</v>
      </c>
      <c r="L40" s="68">
        <v>15</v>
      </c>
      <c r="M40" s="68">
        <v>30</v>
      </c>
      <c r="N40" s="68">
        <v>45</v>
      </c>
      <c r="O40" s="68">
        <v>0</v>
      </c>
      <c r="P40" s="68">
        <v>90</v>
      </c>
      <c r="Q40" s="69">
        <f t="shared" si="40"/>
        <v>200010</v>
      </c>
      <c r="R40" s="69">
        <f>COUNTIF($T$4:T40,T40)</f>
        <v>4</v>
      </c>
      <c r="S40" s="69" t="str">
        <f>IF(R40=1,COUNTIF($R$4:R40,1),"")</f>
        <v/>
      </c>
      <c r="T40" s="70" t="str">
        <f>施設状況!$D40&amp;施設状況!$B40</f>
        <v>北区01保育所</v>
      </c>
      <c r="U40" s="70" t="str">
        <f>施設状況!$E40</f>
        <v>新琴似南保育園</v>
      </c>
      <c r="V40" s="71">
        <v>36</v>
      </c>
      <c r="W40" s="72" t="str">
        <f t="shared" si="31"/>
        <v/>
      </c>
      <c r="X40" s="70" t="str">
        <f t="shared" si="31"/>
        <v/>
      </c>
      <c r="Y40" s="70" t="str">
        <f t="shared" si="31"/>
        <v/>
      </c>
      <c r="Z40" s="70" t="str">
        <f t="shared" si="31"/>
        <v/>
      </c>
      <c r="AA40" s="70" t="str">
        <f t="shared" si="31"/>
        <v/>
      </c>
      <c r="AB40" s="70" t="str">
        <f t="shared" si="31"/>
        <v/>
      </c>
      <c r="AC40" s="70" t="str">
        <f t="shared" si="31"/>
        <v/>
      </c>
      <c r="AD40" s="70" t="str">
        <f t="shared" si="31"/>
        <v/>
      </c>
      <c r="AE40" s="70" t="str">
        <f t="shared" si="31"/>
        <v/>
      </c>
      <c r="AF40" s="70" t="str">
        <f t="shared" si="31"/>
        <v/>
      </c>
      <c r="AG40" s="70" t="str">
        <f t="shared" si="32"/>
        <v/>
      </c>
      <c r="AH40" s="70" t="str">
        <f t="shared" si="32"/>
        <v/>
      </c>
      <c r="AI40" s="70" t="str">
        <f t="shared" si="32"/>
        <v/>
      </c>
      <c r="AJ40" s="70" t="str">
        <f t="shared" si="32"/>
        <v/>
      </c>
      <c r="AK40" s="70" t="str">
        <f t="shared" si="32"/>
        <v/>
      </c>
      <c r="AL40" s="70" t="str">
        <f t="shared" si="32"/>
        <v/>
      </c>
      <c r="AM40" s="70" t="str">
        <f t="shared" si="32"/>
        <v/>
      </c>
      <c r="AN40" s="70" t="str">
        <f t="shared" si="32"/>
        <v/>
      </c>
      <c r="AO40" s="70" t="str">
        <f t="shared" si="32"/>
        <v/>
      </c>
      <c r="AP40" s="70" t="str">
        <f t="shared" si="32"/>
        <v/>
      </c>
      <c r="AQ40" s="70" t="str">
        <f t="shared" si="33"/>
        <v/>
      </c>
      <c r="AR40" s="70" t="str">
        <f t="shared" si="33"/>
        <v>認定こども園あいの里せせらぎ保育園</v>
      </c>
      <c r="AS40" s="70" t="str">
        <f t="shared" si="33"/>
        <v/>
      </c>
      <c r="AT40" s="70" t="str">
        <f t="shared" si="33"/>
        <v/>
      </c>
      <c r="AU40" s="70" t="str">
        <f t="shared" si="33"/>
        <v/>
      </c>
      <c r="AV40" s="70" t="str">
        <f t="shared" si="33"/>
        <v/>
      </c>
      <c r="AW40" s="70" t="str">
        <f t="shared" si="33"/>
        <v/>
      </c>
      <c r="AX40" s="70" t="str">
        <f t="shared" si="33"/>
        <v/>
      </c>
      <c r="AY40" s="70" t="str">
        <f t="shared" si="33"/>
        <v/>
      </c>
      <c r="AZ40" s="70" t="str">
        <f t="shared" si="33"/>
        <v/>
      </c>
      <c r="BA40" s="70" t="str">
        <f t="shared" si="34"/>
        <v/>
      </c>
      <c r="BB40" s="70" t="str">
        <f t="shared" si="34"/>
        <v/>
      </c>
      <c r="BC40" s="70" t="str">
        <f t="shared" si="34"/>
        <v/>
      </c>
      <c r="BD40" s="70" t="str">
        <f t="shared" si="34"/>
        <v/>
      </c>
      <c r="BE40" s="70" t="str">
        <f t="shared" si="34"/>
        <v/>
      </c>
      <c r="BF40" s="70" t="str">
        <f t="shared" si="34"/>
        <v/>
      </c>
      <c r="BG40" s="70" t="str">
        <f t="shared" si="34"/>
        <v/>
      </c>
      <c r="BH40" s="70" t="str">
        <f t="shared" si="34"/>
        <v/>
      </c>
      <c r="BI40" s="70" t="str">
        <f t="shared" si="34"/>
        <v/>
      </c>
      <c r="BJ40" s="70" t="str">
        <f t="shared" si="34"/>
        <v/>
      </c>
      <c r="BK40" s="70" t="str">
        <f t="shared" si="35"/>
        <v/>
      </c>
      <c r="BL40" s="70" t="str">
        <f t="shared" si="35"/>
        <v/>
      </c>
      <c r="BM40" s="70" t="str">
        <f t="shared" si="35"/>
        <v/>
      </c>
      <c r="BN40" s="70" t="str">
        <f t="shared" si="35"/>
        <v/>
      </c>
      <c r="BO40" s="70" t="str">
        <f t="shared" si="35"/>
        <v/>
      </c>
      <c r="BP40" s="70" t="str">
        <f t="shared" si="35"/>
        <v/>
      </c>
      <c r="BQ40" s="70" t="str">
        <f t="shared" si="35"/>
        <v/>
      </c>
      <c r="BR40" s="70" t="str">
        <f t="shared" si="35"/>
        <v/>
      </c>
      <c r="BS40" s="70" t="str">
        <f t="shared" si="35"/>
        <v/>
      </c>
      <c r="BT40" s="70" t="str">
        <f t="shared" si="35"/>
        <v/>
      </c>
      <c r="BU40" s="70" t="str">
        <f t="shared" si="36"/>
        <v/>
      </c>
      <c r="BV40" s="70" t="str">
        <f t="shared" si="36"/>
        <v/>
      </c>
      <c r="BW40" s="70" t="str">
        <f t="shared" si="36"/>
        <v/>
      </c>
      <c r="BX40" s="70" t="str">
        <f t="shared" si="36"/>
        <v/>
      </c>
      <c r="BY40" s="70" t="str">
        <f t="shared" si="36"/>
        <v/>
      </c>
      <c r="BZ40" s="70" t="str">
        <f t="shared" si="36"/>
        <v/>
      </c>
      <c r="CA40" s="70" t="str">
        <f t="shared" si="36"/>
        <v/>
      </c>
      <c r="CB40" s="70" t="str">
        <f t="shared" si="36"/>
        <v/>
      </c>
      <c r="CC40" s="70" t="str">
        <f t="shared" si="36"/>
        <v/>
      </c>
      <c r="CD40" s="70" t="str">
        <f t="shared" si="36"/>
        <v/>
      </c>
      <c r="CE40" s="70" t="str">
        <f t="shared" si="37"/>
        <v/>
      </c>
      <c r="CF40" s="70" t="str">
        <f t="shared" si="37"/>
        <v/>
      </c>
      <c r="CG40" s="70" t="str">
        <f t="shared" si="37"/>
        <v/>
      </c>
      <c r="CH40" s="70" t="str">
        <f t="shared" si="37"/>
        <v/>
      </c>
      <c r="CI40" s="70" t="str">
        <f t="shared" si="37"/>
        <v/>
      </c>
      <c r="CJ40" s="70" t="str">
        <f t="shared" si="37"/>
        <v/>
      </c>
      <c r="CK40" s="70" t="str">
        <f t="shared" si="37"/>
        <v/>
      </c>
      <c r="CL40" s="70" t="str">
        <f t="shared" si="37"/>
        <v/>
      </c>
      <c r="CM40" s="70" t="str">
        <f t="shared" si="37"/>
        <v/>
      </c>
      <c r="CN40" s="70" t="str">
        <f t="shared" si="37"/>
        <v/>
      </c>
      <c r="CO40" s="70" t="str">
        <f t="shared" si="38"/>
        <v/>
      </c>
      <c r="CP40" s="70" t="str">
        <f t="shared" si="38"/>
        <v/>
      </c>
      <c r="CQ40" s="54" t="str">
        <f t="shared" si="38"/>
        <v/>
      </c>
      <c r="CR40" s="54" t="str">
        <f t="shared" si="38"/>
        <v/>
      </c>
      <c r="CS40" s="54" t="str">
        <f t="shared" si="38"/>
        <v/>
      </c>
      <c r="CT40" s="54" t="str">
        <f t="shared" si="38"/>
        <v/>
      </c>
      <c r="CU40" s="54" t="str">
        <f t="shared" si="38"/>
        <v/>
      </c>
      <c r="CV40" s="54" t="str">
        <f t="shared" si="38"/>
        <v/>
      </c>
      <c r="CW40" s="54" t="str">
        <f t="shared" si="38"/>
        <v/>
      </c>
      <c r="CX40" s="54" t="str">
        <f t="shared" si="38"/>
        <v/>
      </c>
      <c r="CY40" s="54" t="str">
        <f t="shared" si="39"/>
        <v/>
      </c>
      <c r="CZ40" s="54" t="str">
        <f t="shared" si="39"/>
        <v/>
      </c>
      <c r="DA40" s="54" t="str">
        <f t="shared" si="39"/>
        <v/>
      </c>
      <c r="DB40" s="54" t="str">
        <f t="shared" si="39"/>
        <v/>
      </c>
      <c r="DC40" s="54" t="str">
        <f t="shared" si="39"/>
        <v/>
      </c>
      <c r="DD40" s="54" t="str">
        <f t="shared" si="39"/>
        <v/>
      </c>
      <c r="DE40" s="54" t="str">
        <f t="shared" si="39"/>
        <v/>
      </c>
      <c r="DF40" s="54" t="str">
        <f t="shared" si="39"/>
        <v/>
      </c>
      <c r="DG40" s="54" t="str">
        <f t="shared" si="39"/>
        <v/>
      </c>
      <c r="DH40" s="73" t="str">
        <f t="shared" si="39"/>
        <v/>
      </c>
      <c r="DI40" s="54" t="s">
        <v>456</v>
      </c>
      <c r="DJ40" s="54" t="s">
        <v>457</v>
      </c>
    </row>
    <row r="41" spans="1:114">
      <c r="A41" s="74">
        <v>200013</v>
      </c>
      <c r="B41" s="68" t="s">
        <v>132</v>
      </c>
      <c r="C41" s="68" t="s">
        <v>133</v>
      </c>
      <c r="D41" s="68" t="s">
        <v>156</v>
      </c>
      <c r="E41" s="68" t="s">
        <v>162</v>
      </c>
      <c r="F41" s="68"/>
      <c r="G41" s="68"/>
      <c r="H41" s="68"/>
      <c r="I41" s="68">
        <v>130</v>
      </c>
      <c r="J41" s="68">
        <v>0</v>
      </c>
      <c r="K41" s="68">
        <v>72</v>
      </c>
      <c r="L41" s="68">
        <v>12</v>
      </c>
      <c r="M41" s="68">
        <v>46</v>
      </c>
      <c r="N41" s="68">
        <v>58</v>
      </c>
      <c r="O41" s="68">
        <v>0</v>
      </c>
      <c r="P41" s="68">
        <v>130</v>
      </c>
      <c r="Q41" s="69">
        <f t="shared" si="40"/>
        <v>200013</v>
      </c>
      <c r="R41" s="69">
        <f>COUNTIF($T$4:T41,T41)</f>
        <v>5</v>
      </c>
      <c r="S41" s="69" t="str">
        <f>IF(R41=1,COUNTIF($R$4:R41,1),"")</f>
        <v/>
      </c>
      <c r="T41" s="70" t="str">
        <f>施設状況!$D41&amp;施設状況!$B41</f>
        <v>北区01保育所</v>
      </c>
      <c r="U41" s="70" t="str">
        <f>施設状況!$E41</f>
        <v>屯田保育園</v>
      </c>
      <c r="V41" s="71">
        <v>37</v>
      </c>
      <c r="W41" s="72" t="str">
        <f t="shared" si="31"/>
        <v/>
      </c>
      <c r="X41" s="70" t="str">
        <f t="shared" si="31"/>
        <v/>
      </c>
      <c r="Y41" s="70" t="str">
        <f t="shared" si="31"/>
        <v/>
      </c>
      <c r="Z41" s="70" t="str">
        <f t="shared" si="31"/>
        <v/>
      </c>
      <c r="AA41" s="70" t="str">
        <f t="shared" si="31"/>
        <v/>
      </c>
      <c r="AB41" s="70" t="str">
        <f t="shared" si="31"/>
        <v/>
      </c>
      <c r="AC41" s="70" t="str">
        <f t="shared" si="31"/>
        <v/>
      </c>
      <c r="AD41" s="70" t="str">
        <f t="shared" si="31"/>
        <v/>
      </c>
      <c r="AE41" s="70" t="str">
        <f t="shared" si="31"/>
        <v/>
      </c>
      <c r="AF41" s="70" t="str">
        <f t="shared" si="31"/>
        <v/>
      </c>
      <c r="AG41" s="70" t="str">
        <f t="shared" si="32"/>
        <v/>
      </c>
      <c r="AH41" s="70" t="str">
        <f t="shared" si="32"/>
        <v/>
      </c>
      <c r="AI41" s="70" t="str">
        <f t="shared" si="32"/>
        <v/>
      </c>
      <c r="AJ41" s="70" t="str">
        <f t="shared" si="32"/>
        <v/>
      </c>
      <c r="AK41" s="70" t="str">
        <f t="shared" si="32"/>
        <v/>
      </c>
      <c r="AL41" s="70" t="str">
        <f t="shared" si="32"/>
        <v/>
      </c>
      <c r="AM41" s="70" t="str">
        <f t="shared" si="32"/>
        <v/>
      </c>
      <c r="AN41" s="70" t="str">
        <f t="shared" si="32"/>
        <v/>
      </c>
      <c r="AO41" s="70" t="str">
        <f t="shared" si="32"/>
        <v/>
      </c>
      <c r="AP41" s="70" t="str">
        <f t="shared" si="32"/>
        <v/>
      </c>
      <c r="AQ41" s="70" t="str">
        <f t="shared" si="33"/>
        <v/>
      </c>
      <c r="AR41" s="70" t="str">
        <f t="shared" si="33"/>
        <v>札幌未来保育園</v>
      </c>
      <c r="AS41" s="70" t="str">
        <f t="shared" si="33"/>
        <v/>
      </c>
      <c r="AT41" s="70" t="str">
        <f t="shared" si="33"/>
        <v/>
      </c>
      <c r="AU41" s="70" t="str">
        <f t="shared" si="33"/>
        <v/>
      </c>
      <c r="AV41" s="70" t="str">
        <f t="shared" si="33"/>
        <v/>
      </c>
      <c r="AW41" s="70" t="str">
        <f t="shared" si="33"/>
        <v/>
      </c>
      <c r="AX41" s="70" t="str">
        <f t="shared" si="33"/>
        <v/>
      </c>
      <c r="AY41" s="70" t="str">
        <f t="shared" si="33"/>
        <v/>
      </c>
      <c r="AZ41" s="70" t="str">
        <f t="shared" si="33"/>
        <v/>
      </c>
      <c r="BA41" s="70" t="str">
        <f t="shared" si="34"/>
        <v/>
      </c>
      <c r="BB41" s="70" t="str">
        <f t="shared" si="34"/>
        <v/>
      </c>
      <c r="BC41" s="70" t="str">
        <f t="shared" si="34"/>
        <v/>
      </c>
      <c r="BD41" s="70" t="str">
        <f t="shared" si="34"/>
        <v/>
      </c>
      <c r="BE41" s="70" t="str">
        <f t="shared" si="34"/>
        <v/>
      </c>
      <c r="BF41" s="70" t="str">
        <f t="shared" si="34"/>
        <v/>
      </c>
      <c r="BG41" s="70" t="str">
        <f t="shared" si="34"/>
        <v/>
      </c>
      <c r="BH41" s="70" t="str">
        <f t="shared" si="34"/>
        <v/>
      </c>
      <c r="BI41" s="70" t="str">
        <f t="shared" si="34"/>
        <v/>
      </c>
      <c r="BJ41" s="70" t="str">
        <f t="shared" si="34"/>
        <v/>
      </c>
      <c r="BK41" s="70" t="str">
        <f t="shared" si="35"/>
        <v/>
      </c>
      <c r="BL41" s="70" t="str">
        <f t="shared" si="35"/>
        <v/>
      </c>
      <c r="BM41" s="70" t="str">
        <f t="shared" si="35"/>
        <v/>
      </c>
      <c r="BN41" s="70" t="str">
        <f t="shared" si="35"/>
        <v/>
      </c>
      <c r="BO41" s="70" t="str">
        <f t="shared" si="35"/>
        <v/>
      </c>
      <c r="BP41" s="70" t="str">
        <f t="shared" si="35"/>
        <v/>
      </c>
      <c r="BQ41" s="70" t="str">
        <f t="shared" si="35"/>
        <v/>
      </c>
      <c r="BR41" s="70" t="str">
        <f t="shared" si="35"/>
        <v/>
      </c>
      <c r="BS41" s="70" t="str">
        <f t="shared" si="35"/>
        <v/>
      </c>
      <c r="BT41" s="70" t="str">
        <f t="shared" si="35"/>
        <v/>
      </c>
      <c r="BU41" s="70" t="str">
        <f t="shared" si="36"/>
        <v/>
      </c>
      <c r="BV41" s="70" t="str">
        <f t="shared" si="36"/>
        <v/>
      </c>
      <c r="BW41" s="70" t="str">
        <f t="shared" si="36"/>
        <v/>
      </c>
      <c r="BX41" s="70" t="str">
        <f t="shared" si="36"/>
        <v/>
      </c>
      <c r="BY41" s="70" t="str">
        <f t="shared" si="36"/>
        <v/>
      </c>
      <c r="BZ41" s="70" t="str">
        <f t="shared" si="36"/>
        <v/>
      </c>
      <c r="CA41" s="70" t="str">
        <f t="shared" si="36"/>
        <v/>
      </c>
      <c r="CB41" s="70" t="str">
        <f t="shared" si="36"/>
        <v/>
      </c>
      <c r="CC41" s="70" t="str">
        <f t="shared" si="36"/>
        <v/>
      </c>
      <c r="CD41" s="70" t="str">
        <f t="shared" si="36"/>
        <v/>
      </c>
      <c r="CE41" s="70" t="str">
        <f t="shared" si="37"/>
        <v/>
      </c>
      <c r="CF41" s="70" t="str">
        <f t="shared" si="37"/>
        <v/>
      </c>
      <c r="CG41" s="70" t="str">
        <f t="shared" si="37"/>
        <v/>
      </c>
      <c r="CH41" s="70" t="str">
        <f t="shared" si="37"/>
        <v/>
      </c>
      <c r="CI41" s="70" t="str">
        <f t="shared" si="37"/>
        <v/>
      </c>
      <c r="CJ41" s="70" t="str">
        <f t="shared" si="37"/>
        <v/>
      </c>
      <c r="CK41" s="70" t="str">
        <f t="shared" si="37"/>
        <v/>
      </c>
      <c r="CL41" s="70" t="str">
        <f t="shared" si="37"/>
        <v/>
      </c>
      <c r="CM41" s="70" t="str">
        <f t="shared" si="37"/>
        <v/>
      </c>
      <c r="CN41" s="70" t="str">
        <f t="shared" si="37"/>
        <v/>
      </c>
      <c r="CO41" s="70" t="str">
        <f t="shared" si="38"/>
        <v/>
      </c>
      <c r="CP41" s="70" t="str">
        <f t="shared" si="38"/>
        <v/>
      </c>
      <c r="CQ41" s="54" t="str">
        <f t="shared" si="38"/>
        <v/>
      </c>
      <c r="CR41" s="54" t="str">
        <f t="shared" si="38"/>
        <v/>
      </c>
      <c r="CS41" s="54" t="str">
        <f t="shared" si="38"/>
        <v/>
      </c>
      <c r="CT41" s="54" t="str">
        <f t="shared" si="38"/>
        <v/>
      </c>
      <c r="CU41" s="54" t="str">
        <f t="shared" si="38"/>
        <v/>
      </c>
      <c r="CV41" s="54" t="str">
        <f t="shared" si="38"/>
        <v/>
      </c>
      <c r="CW41" s="54" t="str">
        <f t="shared" si="38"/>
        <v/>
      </c>
      <c r="CX41" s="54" t="str">
        <f t="shared" si="38"/>
        <v/>
      </c>
      <c r="CY41" s="54" t="str">
        <f t="shared" si="39"/>
        <v/>
      </c>
      <c r="CZ41" s="54" t="str">
        <f t="shared" si="39"/>
        <v/>
      </c>
      <c r="DA41" s="54" t="str">
        <f t="shared" si="39"/>
        <v/>
      </c>
      <c r="DB41" s="54" t="str">
        <f t="shared" si="39"/>
        <v/>
      </c>
      <c r="DC41" s="54" t="str">
        <f t="shared" si="39"/>
        <v/>
      </c>
      <c r="DD41" s="54" t="str">
        <f t="shared" si="39"/>
        <v/>
      </c>
      <c r="DE41" s="54" t="str">
        <f t="shared" si="39"/>
        <v/>
      </c>
      <c r="DF41" s="54" t="str">
        <f t="shared" si="39"/>
        <v/>
      </c>
      <c r="DG41" s="54" t="str">
        <f t="shared" si="39"/>
        <v/>
      </c>
      <c r="DH41" s="73" t="str">
        <f t="shared" si="39"/>
        <v/>
      </c>
      <c r="DI41" s="54" t="s">
        <v>462</v>
      </c>
      <c r="DJ41" s="54" t="s">
        <v>463</v>
      </c>
    </row>
    <row r="42" spans="1:114">
      <c r="A42" s="74">
        <v>200015</v>
      </c>
      <c r="B42" s="68" t="s">
        <v>132</v>
      </c>
      <c r="C42" s="68" t="s">
        <v>133</v>
      </c>
      <c r="D42" s="68" t="s">
        <v>156</v>
      </c>
      <c r="E42" s="68" t="s">
        <v>163</v>
      </c>
      <c r="F42" s="68"/>
      <c r="G42" s="68"/>
      <c r="H42" s="68"/>
      <c r="I42" s="68">
        <v>120</v>
      </c>
      <c r="J42" s="68">
        <v>0</v>
      </c>
      <c r="K42" s="68">
        <v>66</v>
      </c>
      <c r="L42" s="68">
        <v>12</v>
      </c>
      <c r="M42" s="68">
        <v>42</v>
      </c>
      <c r="N42" s="68">
        <v>54</v>
      </c>
      <c r="O42" s="68">
        <v>0</v>
      </c>
      <c r="P42" s="68">
        <v>120</v>
      </c>
      <c r="Q42" s="69">
        <f t="shared" si="40"/>
        <v>200015</v>
      </c>
      <c r="R42" s="69">
        <f>COUNTIF($T$4:T42,T42)</f>
        <v>6</v>
      </c>
      <c r="S42" s="69" t="str">
        <f>IF(R42=1,COUNTIF($R$4:R42,1),"")</f>
        <v/>
      </c>
      <c r="T42" s="70" t="str">
        <f>施設状況!$D42&amp;施設状況!$B42</f>
        <v>北区01保育所</v>
      </c>
      <c r="U42" s="70" t="str">
        <f>施設状況!$E42</f>
        <v>愛和えるむ保育園</v>
      </c>
      <c r="V42" s="71">
        <v>38</v>
      </c>
      <c r="W42" s="72" t="str">
        <f t="shared" si="31"/>
        <v/>
      </c>
      <c r="X42" s="70" t="str">
        <f t="shared" si="31"/>
        <v/>
      </c>
      <c r="Y42" s="70" t="str">
        <f t="shared" si="31"/>
        <v/>
      </c>
      <c r="Z42" s="70" t="str">
        <f t="shared" si="31"/>
        <v/>
      </c>
      <c r="AA42" s="70" t="str">
        <f t="shared" si="31"/>
        <v/>
      </c>
      <c r="AB42" s="70" t="str">
        <f t="shared" si="31"/>
        <v/>
      </c>
      <c r="AC42" s="70" t="str">
        <f t="shared" si="31"/>
        <v/>
      </c>
      <c r="AD42" s="70" t="str">
        <f t="shared" si="31"/>
        <v/>
      </c>
      <c r="AE42" s="70" t="str">
        <f t="shared" si="31"/>
        <v/>
      </c>
      <c r="AF42" s="70" t="str">
        <f t="shared" si="31"/>
        <v/>
      </c>
      <c r="AG42" s="70" t="str">
        <f t="shared" si="32"/>
        <v/>
      </c>
      <c r="AH42" s="70" t="str">
        <f t="shared" si="32"/>
        <v/>
      </c>
      <c r="AI42" s="70" t="str">
        <f t="shared" si="32"/>
        <v/>
      </c>
      <c r="AJ42" s="70" t="str">
        <f t="shared" si="32"/>
        <v/>
      </c>
      <c r="AK42" s="70" t="str">
        <f t="shared" si="32"/>
        <v/>
      </c>
      <c r="AL42" s="70" t="str">
        <f t="shared" si="32"/>
        <v/>
      </c>
      <c r="AM42" s="70" t="str">
        <f t="shared" si="32"/>
        <v/>
      </c>
      <c r="AN42" s="70" t="str">
        <f t="shared" si="32"/>
        <v/>
      </c>
      <c r="AO42" s="70" t="str">
        <f t="shared" si="32"/>
        <v/>
      </c>
      <c r="AP42" s="70" t="str">
        <f t="shared" si="32"/>
        <v/>
      </c>
      <c r="AQ42" s="70" t="str">
        <f t="shared" si="33"/>
        <v/>
      </c>
      <c r="AR42" s="70" t="str">
        <f t="shared" si="33"/>
        <v>エンジェル保育園</v>
      </c>
      <c r="AS42" s="70" t="str">
        <f t="shared" si="33"/>
        <v/>
      </c>
      <c r="AT42" s="70" t="str">
        <f t="shared" si="33"/>
        <v/>
      </c>
      <c r="AU42" s="70" t="str">
        <f t="shared" si="33"/>
        <v/>
      </c>
      <c r="AV42" s="70" t="str">
        <f t="shared" si="33"/>
        <v/>
      </c>
      <c r="AW42" s="70" t="str">
        <f t="shared" si="33"/>
        <v/>
      </c>
      <c r="AX42" s="70" t="str">
        <f t="shared" si="33"/>
        <v/>
      </c>
      <c r="AY42" s="70" t="str">
        <f t="shared" si="33"/>
        <v/>
      </c>
      <c r="AZ42" s="70" t="str">
        <f t="shared" si="33"/>
        <v/>
      </c>
      <c r="BA42" s="70" t="str">
        <f t="shared" si="34"/>
        <v/>
      </c>
      <c r="BB42" s="70" t="str">
        <f t="shared" si="34"/>
        <v/>
      </c>
      <c r="BC42" s="70" t="str">
        <f t="shared" si="34"/>
        <v/>
      </c>
      <c r="BD42" s="70" t="str">
        <f t="shared" si="34"/>
        <v/>
      </c>
      <c r="BE42" s="70" t="str">
        <f t="shared" si="34"/>
        <v/>
      </c>
      <c r="BF42" s="70" t="str">
        <f t="shared" si="34"/>
        <v/>
      </c>
      <c r="BG42" s="70" t="str">
        <f t="shared" si="34"/>
        <v/>
      </c>
      <c r="BH42" s="70" t="str">
        <f t="shared" si="34"/>
        <v/>
      </c>
      <c r="BI42" s="70" t="str">
        <f t="shared" si="34"/>
        <v/>
      </c>
      <c r="BJ42" s="70" t="str">
        <f t="shared" si="34"/>
        <v/>
      </c>
      <c r="BK42" s="70" t="str">
        <f t="shared" si="35"/>
        <v/>
      </c>
      <c r="BL42" s="70" t="str">
        <f t="shared" si="35"/>
        <v/>
      </c>
      <c r="BM42" s="70" t="str">
        <f t="shared" si="35"/>
        <v/>
      </c>
      <c r="BN42" s="70" t="str">
        <f t="shared" si="35"/>
        <v/>
      </c>
      <c r="BO42" s="70" t="str">
        <f t="shared" si="35"/>
        <v/>
      </c>
      <c r="BP42" s="70" t="str">
        <f t="shared" si="35"/>
        <v/>
      </c>
      <c r="BQ42" s="70" t="str">
        <f t="shared" si="35"/>
        <v/>
      </c>
      <c r="BR42" s="70" t="str">
        <f t="shared" si="35"/>
        <v/>
      </c>
      <c r="BS42" s="70" t="str">
        <f t="shared" si="35"/>
        <v/>
      </c>
      <c r="BT42" s="70" t="str">
        <f t="shared" si="35"/>
        <v/>
      </c>
      <c r="BU42" s="70" t="str">
        <f t="shared" si="36"/>
        <v/>
      </c>
      <c r="BV42" s="70" t="str">
        <f t="shared" si="36"/>
        <v/>
      </c>
      <c r="BW42" s="70" t="str">
        <f t="shared" si="36"/>
        <v/>
      </c>
      <c r="BX42" s="70" t="str">
        <f t="shared" si="36"/>
        <v/>
      </c>
      <c r="BY42" s="70" t="str">
        <f t="shared" si="36"/>
        <v/>
      </c>
      <c r="BZ42" s="70" t="str">
        <f t="shared" si="36"/>
        <v/>
      </c>
      <c r="CA42" s="70" t="str">
        <f t="shared" si="36"/>
        <v/>
      </c>
      <c r="CB42" s="70" t="str">
        <f t="shared" si="36"/>
        <v/>
      </c>
      <c r="CC42" s="70" t="str">
        <f t="shared" si="36"/>
        <v/>
      </c>
      <c r="CD42" s="70" t="str">
        <f t="shared" si="36"/>
        <v/>
      </c>
      <c r="CE42" s="70" t="str">
        <f t="shared" si="37"/>
        <v/>
      </c>
      <c r="CF42" s="70" t="str">
        <f t="shared" si="37"/>
        <v/>
      </c>
      <c r="CG42" s="70" t="str">
        <f t="shared" si="37"/>
        <v/>
      </c>
      <c r="CH42" s="70" t="str">
        <f t="shared" si="37"/>
        <v/>
      </c>
      <c r="CI42" s="70" t="str">
        <f t="shared" si="37"/>
        <v/>
      </c>
      <c r="CJ42" s="70" t="str">
        <f t="shared" si="37"/>
        <v/>
      </c>
      <c r="CK42" s="70" t="str">
        <f t="shared" si="37"/>
        <v/>
      </c>
      <c r="CL42" s="70" t="str">
        <f t="shared" si="37"/>
        <v/>
      </c>
      <c r="CM42" s="70" t="str">
        <f t="shared" si="37"/>
        <v/>
      </c>
      <c r="CN42" s="70" t="str">
        <f t="shared" si="37"/>
        <v/>
      </c>
      <c r="CO42" s="70" t="str">
        <f t="shared" si="38"/>
        <v/>
      </c>
      <c r="CP42" s="70" t="str">
        <f t="shared" si="38"/>
        <v/>
      </c>
      <c r="CQ42" s="54" t="str">
        <f t="shared" si="38"/>
        <v/>
      </c>
      <c r="CR42" s="54" t="str">
        <f t="shared" si="38"/>
        <v/>
      </c>
      <c r="CS42" s="54" t="str">
        <f t="shared" si="38"/>
        <v/>
      </c>
      <c r="CT42" s="54" t="str">
        <f t="shared" si="38"/>
        <v/>
      </c>
      <c r="CU42" s="54" t="str">
        <f t="shared" si="38"/>
        <v/>
      </c>
      <c r="CV42" s="54" t="str">
        <f t="shared" si="38"/>
        <v/>
      </c>
      <c r="CW42" s="54" t="str">
        <f t="shared" si="38"/>
        <v/>
      </c>
      <c r="CX42" s="54" t="str">
        <f t="shared" si="38"/>
        <v/>
      </c>
      <c r="CY42" s="54" t="str">
        <f t="shared" si="39"/>
        <v/>
      </c>
      <c r="CZ42" s="54" t="str">
        <f t="shared" si="39"/>
        <v/>
      </c>
      <c r="DA42" s="54" t="str">
        <f t="shared" si="39"/>
        <v/>
      </c>
      <c r="DB42" s="54" t="str">
        <f t="shared" si="39"/>
        <v/>
      </c>
      <c r="DC42" s="54" t="str">
        <f t="shared" si="39"/>
        <v/>
      </c>
      <c r="DD42" s="54" t="str">
        <f t="shared" si="39"/>
        <v/>
      </c>
      <c r="DE42" s="54" t="str">
        <f t="shared" si="39"/>
        <v/>
      </c>
      <c r="DF42" s="54" t="str">
        <f t="shared" si="39"/>
        <v/>
      </c>
      <c r="DG42" s="54" t="str">
        <f t="shared" si="39"/>
        <v/>
      </c>
      <c r="DH42" s="73" t="str">
        <f t="shared" si="39"/>
        <v/>
      </c>
      <c r="DI42" s="54" t="s">
        <v>466</v>
      </c>
      <c r="DJ42" s="54" t="s">
        <v>467</v>
      </c>
    </row>
    <row r="43" spans="1:114">
      <c r="A43" s="74">
        <v>200017</v>
      </c>
      <c r="B43" s="68" t="s">
        <v>132</v>
      </c>
      <c r="C43" s="68" t="s">
        <v>133</v>
      </c>
      <c r="D43" s="68" t="s">
        <v>156</v>
      </c>
      <c r="E43" s="68" t="s">
        <v>165</v>
      </c>
      <c r="F43" s="68"/>
      <c r="G43" s="68"/>
      <c r="H43" s="68"/>
      <c r="I43" s="68">
        <v>100</v>
      </c>
      <c r="J43" s="68">
        <v>0</v>
      </c>
      <c r="K43" s="68">
        <v>58</v>
      </c>
      <c r="L43" s="68">
        <v>12</v>
      </c>
      <c r="M43" s="68">
        <v>30</v>
      </c>
      <c r="N43" s="68">
        <v>42</v>
      </c>
      <c r="O43" s="68">
        <v>0</v>
      </c>
      <c r="P43" s="68">
        <v>100</v>
      </c>
      <c r="Q43" s="69">
        <f t="shared" si="40"/>
        <v>200017</v>
      </c>
      <c r="R43" s="69">
        <f>COUNTIF($T$4:T43,T43)</f>
        <v>7</v>
      </c>
      <c r="S43" s="69" t="str">
        <f>IF(R43=1,COUNTIF($R$4:R43,1),"")</f>
        <v/>
      </c>
      <c r="T43" s="70" t="str">
        <f>施設状況!$D43&amp;施設状況!$B43</f>
        <v>北区01保育所</v>
      </c>
      <c r="U43" s="70" t="str">
        <f>施設状況!$E43</f>
        <v>幌北ゆりかご保育園</v>
      </c>
      <c r="V43" s="71">
        <v>39</v>
      </c>
      <c r="W43" s="72" t="str">
        <f t="shared" si="31"/>
        <v/>
      </c>
      <c r="X43" s="70" t="str">
        <f t="shared" si="31"/>
        <v/>
      </c>
      <c r="Y43" s="70" t="str">
        <f t="shared" si="31"/>
        <v/>
      </c>
      <c r="Z43" s="70" t="str">
        <f t="shared" si="31"/>
        <v/>
      </c>
      <c r="AA43" s="70" t="str">
        <f t="shared" si="31"/>
        <v/>
      </c>
      <c r="AB43" s="70" t="str">
        <f t="shared" si="31"/>
        <v/>
      </c>
      <c r="AC43" s="70" t="str">
        <f t="shared" si="31"/>
        <v/>
      </c>
      <c r="AD43" s="70" t="str">
        <f t="shared" si="31"/>
        <v/>
      </c>
      <c r="AE43" s="70" t="str">
        <f t="shared" si="31"/>
        <v/>
      </c>
      <c r="AF43" s="70" t="str">
        <f t="shared" si="31"/>
        <v/>
      </c>
      <c r="AG43" s="70" t="str">
        <f t="shared" si="32"/>
        <v/>
      </c>
      <c r="AH43" s="70" t="str">
        <f t="shared" si="32"/>
        <v/>
      </c>
      <c r="AI43" s="70" t="str">
        <f t="shared" si="32"/>
        <v/>
      </c>
      <c r="AJ43" s="70" t="str">
        <f t="shared" si="32"/>
        <v/>
      </c>
      <c r="AK43" s="70" t="str">
        <f t="shared" si="32"/>
        <v/>
      </c>
      <c r="AL43" s="70" t="str">
        <f t="shared" si="32"/>
        <v/>
      </c>
      <c r="AM43" s="70" t="str">
        <f t="shared" si="32"/>
        <v/>
      </c>
      <c r="AN43" s="70" t="str">
        <f t="shared" si="32"/>
        <v/>
      </c>
      <c r="AO43" s="70" t="str">
        <f t="shared" si="32"/>
        <v/>
      </c>
      <c r="AP43" s="70" t="str">
        <f t="shared" si="32"/>
        <v/>
      </c>
      <c r="AQ43" s="70" t="str">
        <f t="shared" si="33"/>
        <v/>
      </c>
      <c r="AR43" s="70" t="str">
        <f t="shared" si="33"/>
        <v>きずな麻生保育園</v>
      </c>
      <c r="AS43" s="70" t="str">
        <f t="shared" si="33"/>
        <v/>
      </c>
      <c r="AT43" s="70" t="str">
        <f t="shared" si="33"/>
        <v/>
      </c>
      <c r="AU43" s="70" t="str">
        <f t="shared" si="33"/>
        <v/>
      </c>
      <c r="AV43" s="70" t="str">
        <f t="shared" si="33"/>
        <v/>
      </c>
      <c r="AW43" s="70" t="str">
        <f t="shared" si="33"/>
        <v/>
      </c>
      <c r="AX43" s="70" t="str">
        <f t="shared" si="33"/>
        <v/>
      </c>
      <c r="AY43" s="70" t="str">
        <f t="shared" si="33"/>
        <v/>
      </c>
      <c r="AZ43" s="70" t="str">
        <f t="shared" si="33"/>
        <v/>
      </c>
      <c r="BA43" s="70" t="str">
        <f t="shared" si="34"/>
        <v/>
      </c>
      <c r="BB43" s="70" t="str">
        <f t="shared" si="34"/>
        <v/>
      </c>
      <c r="BC43" s="70" t="str">
        <f t="shared" si="34"/>
        <v/>
      </c>
      <c r="BD43" s="70" t="str">
        <f t="shared" si="34"/>
        <v/>
      </c>
      <c r="BE43" s="70" t="str">
        <f t="shared" si="34"/>
        <v/>
      </c>
      <c r="BF43" s="70" t="str">
        <f t="shared" si="34"/>
        <v/>
      </c>
      <c r="BG43" s="70" t="str">
        <f t="shared" si="34"/>
        <v/>
      </c>
      <c r="BH43" s="70" t="str">
        <f t="shared" si="34"/>
        <v/>
      </c>
      <c r="BI43" s="70" t="str">
        <f t="shared" si="34"/>
        <v/>
      </c>
      <c r="BJ43" s="70" t="str">
        <f t="shared" si="34"/>
        <v/>
      </c>
      <c r="BK43" s="70" t="str">
        <f t="shared" si="35"/>
        <v/>
      </c>
      <c r="BL43" s="70" t="str">
        <f t="shared" si="35"/>
        <v/>
      </c>
      <c r="BM43" s="70" t="str">
        <f t="shared" si="35"/>
        <v/>
      </c>
      <c r="BN43" s="70" t="str">
        <f t="shared" si="35"/>
        <v/>
      </c>
      <c r="BO43" s="70" t="str">
        <f t="shared" si="35"/>
        <v/>
      </c>
      <c r="BP43" s="70" t="str">
        <f t="shared" si="35"/>
        <v/>
      </c>
      <c r="BQ43" s="70" t="str">
        <f t="shared" si="35"/>
        <v/>
      </c>
      <c r="BR43" s="70" t="str">
        <f t="shared" si="35"/>
        <v/>
      </c>
      <c r="BS43" s="70" t="str">
        <f t="shared" si="35"/>
        <v/>
      </c>
      <c r="BT43" s="70" t="str">
        <f t="shared" si="35"/>
        <v/>
      </c>
      <c r="BU43" s="70" t="str">
        <f t="shared" si="36"/>
        <v/>
      </c>
      <c r="BV43" s="70" t="str">
        <f t="shared" si="36"/>
        <v/>
      </c>
      <c r="BW43" s="70" t="str">
        <f t="shared" si="36"/>
        <v/>
      </c>
      <c r="BX43" s="70" t="str">
        <f t="shared" si="36"/>
        <v/>
      </c>
      <c r="BY43" s="70" t="str">
        <f t="shared" si="36"/>
        <v/>
      </c>
      <c r="BZ43" s="70" t="str">
        <f t="shared" si="36"/>
        <v/>
      </c>
      <c r="CA43" s="70" t="str">
        <f t="shared" si="36"/>
        <v/>
      </c>
      <c r="CB43" s="70" t="str">
        <f t="shared" si="36"/>
        <v/>
      </c>
      <c r="CC43" s="70" t="str">
        <f t="shared" si="36"/>
        <v/>
      </c>
      <c r="CD43" s="70" t="str">
        <f t="shared" si="36"/>
        <v/>
      </c>
      <c r="CE43" s="70" t="str">
        <f t="shared" si="37"/>
        <v/>
      </c>
      <c r="CF43" s="70" t="str">
        <f t="shared" si="37"/>
        <v/>
      </c>
      <c r="CG43" s="70" t="str">
        <f t="shared" si="37"/>
        <v/>
      </c>
      <c r="CH43" s="70" t="str">
        <f t="shared" si="37"/>
        <v/>
      </c>
      <c r="CI43" s="70" t="str">
        <f t="shared" si="37"/>
        <v/>
      </c>
      <c r="CJ43" s="70" t="str">
        <f t="shared" si="37"/>
        <v/>
      </c>
      <c r="CK43" s="70" t="str">
        <f t="shared" si="37"/>
        <v/>
      </c>
      <c r="CL43" s="70" t="str">
        <f t="shared" si="37"/>
        <v/>
      </c>
      <c r="CM43" s="70" t="str">
        <f t="shared" si="37"/>
        <v/>
      </c>
      <c r="CN43" s="70" t="str">
        <f t="shared" si="37"/>
        <v/>
      </c>
      <c r="CO43" s="70" t="str">
        <f t="shared" si="38"/>
        <v/>
      </c>
      <c r="CP43" s="70" t="str">
        <f t="shared" si="38"/>
        <v/>
      </c>
      <c r="CQ43" s="54" t="str">
        <f t="shared" si="38"/>
        <v/>
      </c>
      <c r="CR43" s="54" t="str">
        <f t="shared" si="38"/>
        <v/>
      </c>
      <c r="CS43" s="54" t="str">
        <f t="shared" si="38"/>
        <v/>
      </c>
      <c r="CT43" s="54" t="str">
        <f t="shared" si="38"/>
        <v/>
      </c>
      <c r="CU43" s="54" t="str">
        <f t="shared" si="38"/>
        <v/>
      </c>
      <c r="CV43" s="54" t="str">
        <f t="shared" si="38"/>
        <v/>
      </c>
      <c r="CW43" s="54" t="str">
        <f t="shared" si="38"/>
        <v/>
      </c>
      <c r="CX43" s="54" t="str">
        <f t="shared" si="38"/>
        <v/>
      </c>
      <c r="CY43" s="54" t="str">
        <f t="shared" si="39"/>
        <v/>
      </c>
      <c r="CZ43" s="54" t="str">
        <f t="shared" si="39"/>
        <v/>
      </c>
      <c r="DA43" s="54" t="str">
        <f t="shared" si="39"/>
        <v/>
      </c>
      <c r="DB43" s="54" t="str">
        <f t="shared" si="39"/>
        <v/>
      </c>
      <c r="DC43" s="54" t="str">
        <f t="shared" si="39"/>
        <v/>
      </c>
      <c r="DD43" s="54" t="str">
        <f t="shared" si="39"/>
        <v/>
      </c>
      <c r="DE43" s="54" t="str">
        <f t="shared" si="39"/>
        <v/>
      </c>
      <c r="DF43" s="54" t="str">
        <f t="shared" si="39"/>
        <v/>
      </c>
      <c r="DG43" s="54" t="str">
        <f t="shared" si="39"/>
        <v/>
      </c>
      <c r="DH43" s="73" t="str">
        <f t="shared" si="39"/>
        <v/>
      </c>
      <c r="DI43" s="54" t="s">
        <v>470</v>
      </c>
      <c r="DJ43" s="54" t="s">
        <v>471</v>
      </c>
    </row>
    <row r="44" spans="1:114">
      <c r="A44" s="74">
        <v>200026</v>
      </c>
      <c r="B44" s="68" t="s">
        <v>132</v>
      </c>
      <c r="C44" s="68" t="s">
        <v>133</v>
      </c>
      <c r="D44" s="68" t="s">
        <v>156</v>
      </c>
      <c r="E44" s="68" t="s">
        <v>172</v>
      </c>
      <c r="F44" s="68"/>
      <c r="G44" s="68"/>
      <c r="H44" s="68"/>
      <c r="I44" s="68">
        <v>90</v>
      </c>
      <c r="J44" s="68">
        <v>0</v>
      </c>
      <c r="K44" s="68">
        <v>50</v>
      </c>
      <c r="L44" s="68">
        <v>10</v>
      </c>
      <c r="M44" s="68">
        <v>30</v>
      </c>
      <c r="N44" s="68">
        <v>40</v>
      </c>
      <c r="O44" s="68">
        <v>0</v>
      </c>
      <c r="P44" s="68">
        <v>90</v>
      </c>
      <c r="Q44" s="69">
        <f t="shared" si="40"/>
        <v>200026</v>
      </c>
      <c r="R44" s="69">
        <f>COUNTIF($T$4:T44,T44)</f>
        <v>8</v>
      </c>
      <c r="S44" s="69" t="str">
        <f>IF(R44=1,COUNTIF($R$4:R44,1),"")</f>
        <v/>
      </c>
      <c r="T44" s="70" t="str">
        <f>施設状況!$D44&amp;施設状況!$B44</f>
        <v>北区01保育所</v>
      </c>
      <c r="U44" s="70" t="str">
        <f>施設状況!$E44</f>
        <v>札幌はこぶね保育園</v>
      </c>
      <c r="V44" s="71">
        <v>40</v>
      </c>
      <c r="W44" s="72" t="str">
        <f t="shared" si="31"/>
        <v/>
      </c>
      <c r="X44" s="70" t="str">
        <f t="shared" si="31"/>
        <v/>
      </c>
      <c r="Y44" s="70" t="str">
        <f t="shared" si="31"/>
        <v/>
      </c>
      <c r="Z44" s="70" t="str">
        <f t="shared" si="31"/>
        <v/>
      </c>
      <c r="AA44" s="70" t="str">
        <f t="shared" si="31"/>
        <v/>
      </c>
      <c r="AB44" s="70" t="str">
        <f t="shared" si="31"/>
        <v/>
      </c>
      <c r="AC44" s="70" t="str">
        <f t="shared" si="31"/>
        <v/>
      </c>
      <c r="AD44" s="70" t="str">
        <f t="shared" si="31"/>
        <v/>
      </c>
      <c r="AE44" s="70" t="str">
        <f t="shared" si="31"/>
        <v/>
      </c>
      <c r="AF44" s="70" t="str">
        <f t="shared" si="31"/>
        <v/>
      </c>
      <c r="AG44" s="70" t="str">
        <f t="shared" si="32"/>
        <v/>
      </c>
      <c r="AH44" s="70" t="str">
        <f t="shared" si="32"/>
        <v/>
      </c>
      <c r="AI44" s="70" t="str">
        <f t="shared" si="32"/>
        <v/>
      </c>
      <c r="AJ44" s="70" t="str">
        <f t="shared" si="32"/>
        <v/>
      </c>
      <c r="AK44" s="70" t="str">
        <f t="shared" si="32"/>
        <v/>
      </c>
      <c r="AL44" s="70" t="str">
        <f t="shared" si="32"/>
        <v/>
      </c>
      <c r="AM44" s="70" t="str">
        <f t="shared" si="32"/>
        <v/>
      </c>
      <c r="AN44" s="70" t="str">
        <f t="shared" si="32"/>
        <v/>
      </c>
      <c r="AO44" s="70" t="str">
        <f t="shared" si="32"/>
        <v/>
      </c>
      <c r="AP44" s="70" t="str">
        <f t="shared" si="32"/>
        <v/>
      </c>
      <c r="AQ44" s="70" t="str">
        <f t="shared" si="33"/>
        <v/>
      </c>
      <c r="AR44" s="70" t="str">
        <f t="shared" si="33"/>
        <v>認定こども園しずく保育園</v>
      </c>
      <c r="AS44" s="70" t="str">
        <f t="shared" si="33"/>
        <v/>
      </c>
      <c r="AT44" s="70" t="str">
        <f t="shared" si="33"/>
        <v/>
      </c>
      <c r="AU44" s="70" t="str">
        <f t="shared" si="33"/>
        <v/>
      </c>
      <c r="AV44" s="70" t="str">
        <f t="shared" si="33"/>
        <v/>
      </c>
      <c r="AW44" s="70" t="str">
        <f t="shared" si="33"/>
        <v/>
      </c>
      <c r="AX44" s="70" t="str">
        <f t="shared" si="33"/>
        <v/>
      </c>
      <c r="AY44" s="70" t="str">
        <f t="shared" si="33"/>
        <v/>
      </c>
      <c r="AZ44" s="70" t="str">
        <f t="shared" si="33"/>
        <v/>
      </c>
      <c r="BA44" s="70" t="str">
        <f t="shared" si="34"/>
        <v/>
      </c>
      <c r="BB44" s="70" t="str">
        <f t="shared" si="34"/>
        <v/>
      </c>
      <c r="BC44" s="70" t="str">
        <f t="shared" si="34"/>
        <v/>
      </c>
      <c r="BD44" s="70" t="str">
        <f t="shared" si="34"/>
        <v/>
      </c>
      <c r="BE44" s="70" t="str">
        <f t="shared" si="34"/>
        <v/>
      </c>
      <c r="BF44" s="70" t="str">
        <f t="shared" si="34"/>
        <v/>
      </c>
      <c r="BG44" s="70" t="str">
        <f t="shared" si="34"/>
        <v/>
      </c>
      <c r="BH44" s="70" t="str">
        <f t="shared" si="34"/>
        <v/>
      </c>
      <c r="BI44" s="70" t="str">
        <f t="shared" si="34"/>
        <v/>
      </c>
      <c r="BJ44" s="70" t="str">
        <f t="shared" si="34"/>
        <v/>
      </c>
      <c r="BK44" s="70" t="str">
        <f t="shared" si="35"/>
        <v/>
      </c>
      <c r="BL44" s="70" t="str">
        <f t="shared" si="35"/>
        <v/>
      </c>
      <c r="BM44" s="70" t="str">
        <f t="shared" si="35"/>
        <v/>
      </c>
      <c r="BN44" s="70" t="str">
        <f t="shared" si="35"/>
        <v/>
      </c>
      <c r="BO44" s="70" t="str">
        <f t="shared" si="35"/>
        <v/>
      </c>
      <c r="BP44" s="70" t="str">
        <f t="shared" si="35"/>
        <v/>
      </c>
      <c r="BQ44" s="70" t="str">
        <f t="shared" si="35"/>
        <v/>
      </c>
      <c r="BR44" s="70" t="str">
        <f t="shared" si="35"/>
        <v/>
      </c>
      <c r="BS44" s="70" t="str">
        <f t="shared" si="35"/>
        <v/>
      </c>
      <c r="BT44" s="70" t="str">
        <f t="shared" si="35"/>
        <v/>
      </c>
      <c r="BU44" s="70" t="str">
        <f t="shared" si="36"/>
        <v/>
      </c>
      <c r="BV44" s="70" t="str">
        <f t="shared" si="36"/>
        <v/>
      </c>
      <c r="BW44" s="70" t="str">
        <f t="shared" si="36"/>
        <v/>
      </c>
      <c r="BX44" s="70" t="str">
        <f t="shared" si="36"/>
        <v/>
      </c>
      <c r="BY44" s="70" t="str">
        <f t="shared" si="36"/>
        <v/>
      </c>
      <c r="BZ44" s="70" t="str">
        <f t="shared" si="36"/>
        <v/>
      </c>
      <c r="CA44" s="70" t="str">
        <f t="shared" si="36"/>
        <v/>
      </c>
      <c r="CB44" s="70" t="str">
        <f t="shared" si="36"/>
        <v/>
      </c>
      <c r="CC44" s="70" t="str">
        <f t="shared" si="36"/>
        <v/>
      </c>
      <c r="CD44" s="70" t="str">
        <f t="shared" si="36"/>
        <v/>
      </c>
      <c r="CE44" s="70" t="str">
        <f t="shared" si="37"/>
        <v/>
      </c>
      <c r="CF44" s="70" t="str">
        <f t="shared" si="37"/>
        <v/>
      </c>
      <c r="CG44" s="70" t="str">
        <f t="shared" si="37"/>
        <v/>
      </c>
      <c r="CH44" s="70" t="str">
        <f t="shared" si="37"/>
        <v/>
      </c>
      <c r="CI44" s="70" t="str">
        <f t="shared" si="37"/>
        <v/>
      </c>
      <c r="CJ44" s="70" t="str">
        <f t="shared" si="37"/>
        <v/>
      </c>
      <c r="CK44" s="70" t="str">
        <f t="shared" si="37"/>
        <v/>
      </c>
      <c r="CL44" s="70" t="str">
        <f t="shared" si="37"/>
        <v/>
      </c>
      <c r="CM44" s="70" t="str">
        <f t="shared" si="37"/>
        <v/>
      </c>
      <c r="CN44" s="70" t="str">
        <f t="shared" si="37"/>
        <v/>
      </c>
      <c r="CO44" s="70" t="str">
        <f t="shared" si="38"/>
        <v/>
      </c>
      <c r="CP44" s="70" t="str">
        <f t="shared" si="38"/>
        <v/>
      </c>
      <c r="CQ44" s="54" t="str">
        <f t="shared" si="38"/>
        <v/>
      </c>
      <c r="CR44" s="54" t="str">
        <f t="shared" si="38"/>
        <v/>
      </c>
      <c r="CS44" s="54" t="str">
        <f t="shared" si="38"/>
        <v/>
      </c>
      <c r="CT44" s="54" t="str">
        <f t="shared" si="38"/>
        <v/>
      </c>
      <c r="CU44" s="54" t="str">
        <f t="shared" si="38"/>
        <v/>
      </c>
      <c r="CV44" s="54" t="str">
        <f t="shared" si="38"/>
        <v/>
      </c>
      <c r="CW44" s="54" t="str">
        <f t="shared" si="38"/>
        <v/>
      </c>
      <c r="CX44" s="54" t="str">
        <f t="shared" si="38"/>
        <v/>
      </c>
      <c r="CY44" s="54" t="str">
        <f t="shared" si="39"/>
        <v/>
      </c>
      <c r="CZ44" s="54" t="str">
        <f t="shared" si="39"/>
        <v/>
      </c>
      <c r="DA44" s="54" t="str">
        <f t="shared" si="39"/>
        <v/>
      </c>
      <c r="DB44" s="54" t="str">
        <f t="shared" si="39"/>
        <v/>
      </c>
      <c r="DC44" s="54" t="str">
        <f t="shared" si="39"/>
        <v/>
      </c>
      <c r="DD44" s="54" t="str">
        <f t="shared" si="39"/>
        <v/>
      </c>
      <c r="DE44" s="54" t="str">
        <f t="shared" si="39"/>
        <v/>
      </c>
      <c r="DF44" s="54" t="str">
        <f t="shared" si="39"/>
        <v/>
      </c>
      <c r="DG44" s="54" t="str">
        <f t="shared" si="39"/>
        <v/>
      </c>
      <c r="DH44" s="73" t="str">
        <f t="shared" si="39"/>
        <v/>
      </c>
      <c r="DI44" s="54" t="s">
        <v>484</v>
      </c>
      <c r="DJ44" s="54" t="s">
        <v>485</v>
      </c>
    </row>
    <row r="45" spans="1:114">
      <c r="A45" s="74">
        <v>200029</v>
      </c>
      <c r="B45" s="68" t="s">
        <v>132</v>
      </c>
      <c r="C45" s="68" t="s">
        <v>133</v>
      </c>
      <c r="D45" s="68" t="s">
        <v>156</v>
      </c>
      <c r="E45" s="68" t="s">
        <v>175</v>
      </c>
      <c r="F45" s="68"/>
      <c r="G45" s="68"/>
      <c r="H45" s="68"/>
      <c r="I45" s="68">
        <v>120</v>
      </c>
      <c r="J45" s="68">
        <v>0</v>
      </c>
      <c r="K45" s="68">
        <v>68</v>
      </c>
      <c r="L45" s="68">
        <v>11</v>
      </c>
      <c r="M45" s="68">
        <v>41</v>
      </c>
      <c r="N45" s="68">
        <v>52</v>
      </c>
      <c r="O45" s="68">
        <v>0</v>
      </c>
      <c r="P45" s="68">
        <v>120</v>
      </c>
      <c r="Q45" s="69">
        <f t="shared" si="40"/>
        <v>200029</v>
      </c>
      <c r="R45" s="69">
        <f>COUNTIF($T$4:T45,T45)</f>
        <v>9</v>
      </c>
      <c r="S45" s="69" t="str">
        <f>IF(R45=1,COUNTIF($R$4:R45,1),"")</f>
        <v/>
      </c>
      <c r="T45" s="70" t="str">
        <f>施設状況!$D45&amp;施設状況!$B45</f>
        <v>北区01保育所</v>
      </c>
      <c r="U45" s="70" t="str">
        <f>施設状況!$E45</f>
        <v>はぐくみ保育園</v>
      </c>
      <c r="V45" s="71">
        <v>41</v>
      </c>
      <c r="W45" s="72" t="str">
        <f t="shared" si="31"/>
        <v/>
      </c>
      <c r="X45" s="70" t="str">
        <f t="shared" ref="X45:AF54" si="41">IFERROR(INDEX($R$4:$U$702,MATCH($V45&amp;X$3,INDEX($R$4:$R$702&amp;$T$4:$T$702,),0),MATCH("施設名",$R$3:$U$3,0)),"")</f>
        <v/>
      </c>
      <c r="Y45" s="70" t="str">
        <f t="shared" si="41"/>
        <v/>
      </c>
      <c r="Z45" s="70" t="str">
        <f t="shared" si="41"/>
        <v/>
      </c>
      <c r="AA45" s="70" t="str">
        <f t="shared" si="41"/>
        <v/>
      </c>
      <c r="AB45" s="70" t="str">
        <f t="shared" si="41"/>
        <v/>
      </c>
      <c r="AC45" s="70" t="str">
        <f t="shared" si="41"/>
        <v/>
      </c>
      <c r="AD45" s="70" t="str">
        <f t="shared" si="41"/>
        <v/>
      </c>
      <c r="AE45" s="70" t="str">
        <f t="shared" si="41"/>
        <v/>
      </c>
      <c r="AF45" s="70" t="str">
        <f t="shared" si="41"/>
        <v/>
      </c>
      <c r="AG45" s="70" t="str">
        <f t="shared" ref="AG45:AP54" si="42">IFERROR(INDEX($R$4:$U$702,MATCH($V45&amp;AG$3,INDEX($R$4:$R$702&amp;$T$4:$T$702,),0),MATCH("施設名",$R$3:$U$3,0)),"")</f>
        <v/>
      </c>
      <c r="AH45" s="70" t="str">
        <f t="shared" si="42"/>
        <v/>
      </c>
      <c r="AI45" s="70" t="str">
        <f t="shared" si="42"/>
        <v/>
      </c>
      <c r="AJ45" s="70" t="str">
        <f t="shared" si="42"/>
        <v/>
      </c>
      <c r="AK45" s="70" t="str">
        <f t="shared" si="42"/>
        <v/>
      </c>
      <c r="AL45" s="70" t="str">
        <f t="shared" si="42"/>
        <v/>
      </c>
      <c r="AM45" s="70" t="str">
        <f t="shared" si="42"/>
        <v/>
      </c>
      <c r="AN45" s="70" t="str">
        <f t="shared" si="42"/>
        <v/>
      </c>
      <c r="AO45" s="70" t="str">
        <f t="shared" si="42"/>
        <v/>
      </c>
      <c r="AP45" s="70" t="str">
        <f t="shared" si="42"/>
        <v/>
      </c>
      <c r="AQ45" s="70" t="str">
        <f t="shared" ref="AQ45:AZ54" si="43">IFERROR(INDEX($R$4:$U$702,MATCH($V45&amp;AQ$3,INDEX($R$4:$R$702&amp;$T$4:$T$702,),0),MATCH("施設名",$R$3:$U$3,0)),"")</f>
        <v/>
      </c>
      <c r="AR45" s="70" t="str">
        <f t="shared" si="43"/>
        <v>こすもす認定こども園</v>
      </c>
      <c r="AS45" s="70" t="str">
        <f t="shared" si="43"/>
        <v/>
      </c>
      <c r="AT45" s="70" t="str">
        <f t="shared" si="43"/>
        <v/>
      </c>
      <c r="AU45" s="70" t="str">
        <f t="shared" si="43"/>
        <v/>
      </c>
      <c r="AV45" s="70" t="str">
        <f t="shared" si="43"/>
        <v/>
      </c>
      <c r="AW45" s="70" t="str">
        <f t="shared" si="43"/>
        <v/>
      </c>
      <c r="AX45" s="70" t="str">
        <f t="shared" si="43"/>
        <v/>
      </c>
      <c r="AY45" s="70" t="str">
        <f t="shared" si="43"/>
        <v/>
      </c>
      <c r="AZ45" s="70" t="str">
        <f t="shared" si="43"/>
        <v/>
      </c>
      <c r="BA45" s="70" t="str">
        <f t="shared" ref="BA45:BJ54" si="44">IFERROR(INDEX($R$4:$U$702,MATCH($V45&amp;BA$3,INDEX($R$4:$R$702&amp;$T$4:$T$702,),0),MATCH("施設名",$R$3:$U$3,0)),"")</f>
        <v/>
      </c>
      <c r="BB45" s="70" t="str">
        <f t="shared" si="44"/>
        <v/>
      </c>
      <c r="BC45" s="70" t="str">
        <f t="shared" si="44"/>
        <v/>
      </c>
      <c r="BD45" s="70" t="str">
        <f t="shared" si="44"/>
        <v/>
      </c>
      <c r="BE45" s="70" t="str">
        <f t="shared" si="44"/>
        <v/>
      </c>
      <c r="BF45" s="70" t="str">
        <f t="shared" si="44"/>
        <v/>
      </c>
      <c r="BG45" s="70" t="str">
        <f t="shared" si="44"/>
        <v/>
      </c>
      <c r="BH45" s="70" t="str">
        <f t="shared" si="44"/>
        <v/>
      </c>
      <c r="BI45" s="70" t="str">
        <f t="shared" si="44"/>
        <v/>
      </c>
      <c r="BJ45" s="70" t="str">
        <f t="shared" si="44"/>
        <v/>
      </c>
      <c r="BK45" s="70" t="str">
        <f t="shared" ref="BK45:BT54" si="45">IFERROR(INDEX($R$4:$U$702,MATCH($V45&amp;BK$3,INDEX($R$4:$R$702&amp;$T$4:$T$702,),0),MATCH("施設名",$R$3:$U$3,0)),"")</f>
        <v/>
      </c>
      <c r="BL45" s="70" t="str">
        <f t="shared" si="45"/>
        <v/>
      </c>
      <c r="BM45" s="70" t="str">
        <f t="shared" si="45"/>
        <v/>
      </c>
      <c r="BN45" s="70" t="str">
        <f t="shared" si="45"/>
        <v/>
      </c>
      <c r="BO45" s="70" t="str">
        <f t="shared" si="45"/>
        <v/>
      </c>
      <c r="BP45" s="70" t="str">
        <f t="shared" si="45"/>
        <v/>
      </c>
      <c r="BQ45" s="70" t="str">
        <f t="shared" si="45"/>
        <v/>
      </c>
      <c r="BR45" s="70" t="str">
        <f t="shared" si="45"/>
        <v/>
      </c>
      <c r="BS45" s="70" t="str">
        <f t="shared" si="45"/>
        <v/>
      </c>
      <c r="BT45" s="70" t="str">
        <f t="shared" si="45"/>
        <v/>
      </c>
      <c r="BU45" s="70" t="str">
        <f t="shared" ref="BU45:CD54" si="46">IFERROR(INDEX($R$4:$U$702,MATCH($V45&amp;BU$3,INDEX($R$4:$R$702&amp;$T$4:$T$702,),0),MATCH("施設名",$R$3:$U$3,0)),"")</f>
        <v/>
      </c>
      <c r="BV45" s="70" t="str">
        <f t="shared" si="46"/>
        <v/>
      </c>
      <c r="BW45" s="70" t="str">
        <f t="shared" si="46"/>
        <v/>
      </c>
      <c r="BX45" s="70" t="str">
        <f t="shared" si="46"/>
        <v/>
      </c>
      <c r="BY45" s="70" t="str">
        <f t="shared" si="46"/>
        <v/>
      </c>
      <c r="BZ45" s="70" t="str">
        <f t="shared" si="46"/>
        <v/>
      </c>
      <c r="CA45" s="70" t="str">
        <f t="shared" si="46"/>
        <v/>
      </c>
      <c r="CB45" s="70" t="str">
        <f t="shared" si="46"/>
        <v/>
      </c>
      <c r="CC45" s="70" t="str">
        <f t="shared" si="46"/>
        <v/>
      </c>
      <c r="CD45" s="70" t="str">
        <f t="shared" si="46"/>
        <v/>
      </c>
      <c r="CE45" s="70" t="str">
        <f t="shared" ref="CE45:CN54" si="47">IFERROR(INDEX($R$4:$U$702,MATCH($V45&amp;CE$3,INDEX($R$4:$R$702&amp;$T$4:$T$702,),0),MATCH("施設名",$R$3:$U$3,0)),"")</f>
        <v/>
      </c>
      <c r="CF45" s="70" t="str">
        <f t="shared" si="47"/>
        <v/>
      </c>
      <c r="CG45" s="70" t="str">
        <f t="shared" si="47"/>
        <v/>
      </c>
      <c r="CH45" s="70" t="str">
        <f t="shared" si="47"/>
        <v/>
      </c>
      <c r="CI45" s="70" t="str">
        <f t="shared" si="47"/>
        <v/>
      </c>
      <c r="CJ45" s="70" t="str">
        <f t="shared" si="47"/>
        <v/>
      </c>
      <c r="CK45" s="70" t="str">
        <f t="shared" si="47"/>
        <v/>
      </c>
      <c r="CL45" s="70" t="str">
        <f t="shared" si="47"/>
        <v/>
      </c>
      <c r="CM45" s="70" t="str">
        <f t="shared" si="47"/>
        <v/>
      </c>
      <c r="CN45" s="70" t="str">
        <f t="shared" si="47"/>
        <v/>
      </c>
      <c r="CO45" s="70" t="str">
        <f t="shared" ref="CO45:CX54" si="48">IFERROR(INDEX($R$4:$U$702,MATCH($V45&amp;CO$3,INDEX($R$4:$R$702&amp;$T$4:$T$702,),0),MATCH("施設名",$R$3:$U$3,0)),"")</f>
        <v/>
      </c>
      <c r="CP45" s="70" t="str">
        <f t="shared" si="48"/>
        <v/>
      </c>
      <c r="CQ45" s="54" t="str">
        <f t="shared" si="48"/>
        <v/>
      </c>
      <c r="CR45" s="54" t="str">
        <f t="shared" si="48"/>
        <v/>
      </c>
      <c r="CS45" s="54" t="str">
        <f t="shared" si="48"/>
        <v/>
      </c>
      <c r="CT45" s="54" t="str">
        <f t="shared" si="48"/>
        <v/>
      </c>
      <c r="CU45" s="54" t="str">
        <f t="shared" si="48"/>
        <v/>
      </c>
      <c r="CV45" s="54" t="str">
        <f t="shared" si="48"/>
        <v/>
      </c>
      <c r="CW45" s="54" t="str">
        <f t="shared" si="48"/>
        <v/>
      </c>
      <c r="CX45" s="54" t="str">
        <f t="shared" si="48"/>
        <v/>
      </c>
      <c r="CY45" s="54" t="str">
        <f t="shared" ref="CY45:DH54" si="49">IFERROR(INDEX($R$4:$U$702,MATCH($V45&amp;CY$3,INDEX($R$4:$R$702&amp;$T$4:$T$702,),0),MATCH("施設名",$R$3:$U$3,0)),"")</f>
        <v/>
      </c>
      <c r="CZ45" s="54" t="str">
        <f t="shared" si="49"/>
        <v/>
      </c>
      <c r="DA45" s="54" t="str">
        <f t="shared" si="49"/>
        <v/>
      </c>
      <c r="DB45" s="54" t="str">
        <f t="shared" si="49"/>
        <v/>
      </c>
      <c r="DC45" s="54" t="str">
        <f t="shared" si="49"/>
        <v/>
      </c>
      <c r="DD45" s="54" t="str">
        <f t="shared" si="49"/>
        <v/>
      </c>
      <c r="DE45" s="54" t="str">
        <f t="shared" si="49"/>
        <v/>
      </c>
      <c r="DF45" s="54" t="str">
        <f t="shared" si="49"/>
        <v/>
      </c>
      <c r="DG45" s="54" t="str">
        <f t="shared" si="49"/>
        <v/>
      </c>
      <c r="DH45" s="73" t="str">
        <f t="shared" si="49"/>
        <v/>
      </c>
      <c r="DI45" s="54" t="s">
        <v>489</v>
      </c>
      <c r="DJ45" s="54" t="s">
        <v>490</v>
      </c>
    </row>
    <row r="46" spans="1:114">
      <c r="A46" s="74">
        <v>200031</v>
      </c>
      <c r="B46" s="68" t="s">
        <v>132</v>
      </c>
      <c r="C46" s="68" t="s">
        <v>133</v>
      </c>
      <c r="D46" s="68" t="s">
        <v>156</v>
      </c>
      <c r="E46" s="68" t="s">
        <v>176</v>
      </c>
      <c r="F46" s="68"/>
      <c r="G46" s="68"/>
      <c r="H46" s="68"/>
      <c r="I46" s="68">
        <v>110</v>
      </c>
      <c r="J46" s="68">
        <v>0</v>
      </c>
      <c r="K46" s="68">
        <v>61</v>
      </c>
      <c r="L46" s="68">
        <v>13</v>
      </c>
      <c r="M46" s="68">
        <v>36</v>
      </c>
      <c r="N46" s="68">
        <v>49</v>
      </c>
      <c r="O46" s="68">
        <v>0</v>
      </c>
      <c r="P46" s="68">
        <v>110</v>
      </c>
      <c r="Q46" s="69">
        <f t="shared" si="40"/>
        <v>200031</v>
      </c>
      <c r="R46" s="69">
        <f>COUNTIF($T$4:T46,T46)</f>
        <v>10</v>
      </c>
      <c r="S46" s="69" t="str">
        <f>IF(R46=1,COUNTIF($R$4:R46,1),"")</f>
        <v/>
      </c>
      <c r="T46" s="70" t="str">
        <f>施設状況!$D46&amp;施設状況!$B46</f>
        <v>北区01保育所</v>
      </c>
      <c r="U46" s="70" t="str">
        <f>施設状況!$E46</f>
        <v>子どもの園保育園</v>
      </c>
      <c r="V46" s="71">
        <v>42</v>
      </c>
      <c r="W46" s="72" t="str">
        <f t="shared" si="31"/>
        <v/>
      </c>
      <c r="X46" s="70" t="str">
        <f t="shared" si="41"/>
        <v/>
      </c>
      <c r="Y46" s="70" t="str">
        <f t="shared" si="41"/>
        <v/>
      </c>
      <c r="Z46" s="70" t="str">
        <f t="shared" si="41"/>
        <v/>
      </c>
      <c r="AA46" s="70" t="str">
        <f t="shared" si="41"/>
        <v/>
      </c>
      <c r="AB46" s="70" t="str">
        <f t="shared" si="41"/>
        <v/>
      </c>
      <c r="AC46" s="70" t="str">
        <f t="shared" si="41"/>
        <v/>
      </c>
      <c r="AD46" s="70" t="str">
        <f t="shared" si="41"/>
        <v/>
      </c>
      <c r="AE46" s="70" t="str">
        <f t="shared" si="41"/>
        <v/>
      </c>
      <c r="AF46" s="70" t="str">
        <f t="shared" si="41"/>
        <v/>
      </c>
      <c r="AG46" s="70" t="str">
        <f t="shared" si="42"/>
        <v/>
      </c>
      <c r="AH46" s="70" t="str">
        <f t="shared" si="42"/>
        <v/>
      </c>
      <c r="AI46" s="70" t="str">
        <f t="shared" si="42"/>
        <v/>
      </c>
      <c r="AJ46" s="70" t="str">
        <f t="shared" si="42"/>
        <v/>
      </c>
      <c r="AK46" s="70" t="str">
        <f t="shared" si="42"/>
        <v/>
      </c>
      <c r="AL46" s="70" t="str">
        <f t="shared" si="42"/>
        <v/>
      </c>
      <c r="AM46" s="70" t="str">
        <f t="shared" si="42"/>
        <v/>
      </c>
      <c r="AN46" s="70" t="str">
        <f t="shared" si="42"/>
        <v/>
      </c>
      <c r="AO46" s="70" t="str">
        <f t="shared" si="42"/>
        <v/>
      </c>
      <c r="AP46" s="70" t="str">
        <f t="shared" si="42"/>
        <v/>
      </c>
      <c r="AQ46" s="70" t="str">
        <f t="shared" si="43"/>
        <v/>
      </c>
      <c r="AR46" s="70" t="str">
        <f t="shared" si="43"/>
        <v>白楊みどり保育園</v>
      </c>
      <c r="AS46" s="70" t="str">
        <f t="shared" si="43"/>
        <v/>
      </c>
      <c r="AT46" s="70" t="str">
        <f t="shared" si="43"/>
        <v/>
      </c>
      <c r="AU46" s="70" t="str">
        <f t="shared" si="43"/>
        <v/>
      </c>
      <c r="AV46" s="70" t="str">
        <f t="shared" si="43"/>
        <v/>
      </c>
      <c r="AW46" s="70" t="str">
        <f t="shared" si="43"/>
        <v/>
      </c>
      <c r="AX46" s="70" t="str">
        <f t="shared" si="43"/>
        <v/>
      </c>
      <c r="AY46" s="70" t="str">
        <f t="shared" si="43"/>
        <v/>
      </c>
      <c r="AZ46" s="70" t="str">
        <f t="shared" si="43"/>
        <v/>
      </c>
      <c r="BA46" s="70" t="str">
        <f t="shared" si="44"/>
        <v/>
      </c>
      <c r="BB46" s="70" t="str">
        <f t="shared" si="44"/>
        <v/>
      </c>
      <c r="BC46" s="70" t="str">
        <f t="shared" si="44"/>
        <v/>
      </c>
      <c r="BD46" s="70" t="str">
        <f t="shared" si="44"/>
        <v/>
      </c>
      <c r="BE46" s="70" t="str">
        <f t="shared" si="44"/>
        <v/>
      </c>
      <c r="BF46" s="70" t="str">
        <f t="shared" si="44"/>
        <v/>
      </c>
      <c r="BG46" s="70" t="str">
        <f t="shared" si="44"/>
        <v/>
      </c>
      <c r="BH46" s="70" t="str">
        <f t="shared" si="44"/>
        <v/>
      </c>
      <c r="BI46" s="70" t="str">
        <f t="shared" si="44"/>
        <v/>
      </c>
      <c r="BJ46" s="70" t="str">
        <f t="shared" si="44"/>
        <v/>
      </c>
      <c r="BK46" s="70" t="str">
        <f t="shared" si="45"/>
        <v/>
      </c>
      <c r="BL46" s="70" t="str">
        <f t="shared" si="45"/>
        <v/>
      </c>
      <c r="BM46" s="70" t="str">
        <f t="shared" si="45"/>
        <v/>
      </c>
      <c r="BN46" s="70" t="str">
        <f t="shared" si="45"/>
        <v/>
      </c>
      <c r="BO46" s="70" t="str">
        <f t="shared" si="45"/>
        <v/>
      </c>
      <c r="BP46" s="70" t="str">
        <f t="shared" si="45"/>
        <v/>
      </c>
      <c r="BQ46" s="70" t="str">
        <f t="shared" si="45"/>
        <v/>
      </c>
      <c r="BR46" s="70" t="str">
        <f t="shared" si="45"/>
        <v/>
      </c>
      <c r="BS46" s="70" t="str">
        <f t="shared" si="45"/>
        <v/>
      </c>
      <c r="BT46" s="70" t="str">
        <f t="shared" si="45"/>
        <v/>
      </c>
      <c r="BU46" s="70" t="str">
        <f t="shared" si="46"/>
        <v/>
      </c>
      <c r="BV46" s="70" t="str">
        <f t="shared" si="46"/>
        <v/>
      </c>
      <c r="BW46" s="70" t="str">
        <f t="shared" si="46"/>
        <v/>
      </c>
      <c r="BX46" s="70" t="str">
        <f t="shared" si="46"/>
        <v/>
      </c>
      <c r="BY46" s="70" t="str">
        <f t="shared" si="46"/>
        <v/>
      </c>
      <c r="BZ46" s="70" t="str">
        <f t="shared" si="46"/>
        <v/>
      </c>
      <c r="CA46" s="70" t="str">
        <f t="shared" si="46"/>
        <v/>
      </c>
      <c r="CB46" s="70" t="str">
        <f t="shared" si="46"/>
        <v/>
      </c>
      <c r="CC46" s="70" t="str">
        <f t="shared" si="46"/>
        <v/>
      </c>
      <c r="CD46" s="70" t="str">
        <f t="shared" si="46"/>
        <v/>
      </c>
      <c r="CE46" s="70" t="str">
        <f t="shared" si="47"/>
        <v/>
      </c>
      <c r="CF46" s="70" t="str">
        <f t="shared" si="47"/>
        <v/>
      </c>
      <c r="CG46" s="70" t="str">
        <f t="shared" si="47"/>
        <v/>
      </c>
      <c r="CH46" s="70" t="str">
        <f t="shared" si="47"/>
        <v/>
      </c>
      <c r="CI46" s="70" t="str">
        <f t="shared" si="47"/>
        <v/>
      </c>
      <c r="CJ46" s="70" t="str">
        <f t="shared" si="47"/>
        <v/>
      </c>
      <c r="CK46" s="70" t="str">
        <f t="shared" si="47"/>
        <v/>
      </c>
      <c r="CL46" s="70" t="str">
        <f t="shared" si="47"/>
        <v/>
      </c>
      <c r="CM46" s="70" t="str">
        <f t="shared" si="47"/>
        <v/>
      </c>
      <c r="CN46" s="70" t="str">
        <f t="shared" si="47"/>
        <v/>
      </c>
      <c r="CO46" s="70" t="str">
        <f t="shared" si="48"/>
        <v/>
      </c>
      <c r="CP46" s="70" t="str">
        <f t="shared" si="48"/>
        <v/>
      </c>
      <c r="CQ46" s="54" t="str">
        <f t="shared" si="48"/>
        <v/>
      </c>
      <c r="CR46" s="54" t="str">
        <f t="shared" si="48"/>
        <v/>
      </c>
      <c r="CS46" s="54" t="str">
        <f t="shared" si="48"/>
        <v/>
      </c>
      <c r="CT46" s="54" t="str">
        <f t="shared" si="48"/>
        <v/>
      </c>
      <c r="CU46" s="54" t="str">
        <f t="shared" si="48"/>
        <v/>
      </c>
      <c r="CV46" s="54" t="str">
        <f t="shared" si="48"/>
        <v/>
      </c>
      <c r="CW46" s="54" t="str">
        <f t="shared" si="48"/>
        <v/>
      </c>
      <c r="CX46" s="54" t="str">
        <f t="shared" si="48"/>
        <v/>
      </c>
      <c r="CY46" s="54" t="str">
        <f t="shared" si="49"/>
        <v/>
      </c>
      <c r="CZ46" s="54" t="str">
        <f t="shared" si="49"/>
        <v/>
      </c>
      <c r="DA46" s="54" t="str">
        <f t="shared" si="49"/>
        <v/>
      </c>
      <c r="DB46" s="54" t="str">
        <f t="shared" si="49"/>
        <v/>
      </c>
      <c r="DC46" s="54" t="str">
        <f t="shared" si="49"/>
        <v/>
      </c>
      <c r="DD46" s="54" t="str">
        <f t="shared" si="49"/>
        <v/>
      </c>
      <c r="DE46" s="54" t="str">
        <f t="shared" si="49"/>
        <v/>
      </c>
      <c r="DF46" s="54" t="str">
        <f t="shared" si="49"/>
        <v/>
      </c>
      <c r="DG46" s="54" t="str">
        <f t="shared" si="49"/>
        <v/>
      </c>
      <c r="DH46" s="73" t="str">
        <f t="shared" si="49"/>
        <v/>
      </c>
      <c r="DI46" s="54" t="s">
        <v>493</v>
      </c>
      <c r="DJ46" s="54" t="s">
        <v>494</v>
      </c>
    </row>
    <row r="47" spans="1:114">
      <c r="A47" s="74">
        <v>200038</v>
      </c>
      <c r="B47" s="68" t="s">
        <v>132</v>
      </c>
      <c r="C47" s="68" t="s">
        <v>133</v>
      </c>
      <c r="D47" s="68" t="s">
        <v>156</v>
      </c>
      <c r="E47" s="68" t="s">
        <v>178</v>
      </c>
      <c r="F47" s="68"/>
      <c r="G47" s="68"/>
      <c r="H47" s="68"/>
      <c r="I47" s="68">
        <v>100</v>
      </c>
      <c r="J47" s="68">
        <v>0</v>
      </c>
      <c r="K47" s="68">
        <v>54</v>
      </c>
      <c r="L47" s="68">
        <v>12</v>
      </c>
      <c r="M47" s="68">
        <v>34</v>
      </c>
      <c r="N47" s="68">
        <v>46</v>
      </c>
      <c r="O47" s="68">
        <v>0</v>
      </c>
      <c r="P47" s="68">
        <v>100</v>
      </c>
      <c r="Q47" s="69">
        <f t="shared" si="40"/>
        <v>200038</v>
      </c>
      <c r="R47" s="69">
        <f>COUNTIF($T$4:T47,T47)</f>
        <v>11</v>
      </c>
      <c r="S47" s="69" t="str">
        <f>IF(R47=1,COUNTIF($R$4:R47,1),"")</f>
        <v/>
      </c>
      <c r="T47" s="70" t="str">
        <f>施設状況!$D47&amp;施設状況!$B47</f>
        <v>北区01保育所</v>
      </c>
      <c r="U47" s="70" t="str">
        <f>施設状況!$E47</f>
        <v>アートチャイルドケア新琴似</v>
      </c>
      <c r="V47" s="71">
        <v>43</v>
      </c>
      <c r="W47" s="72" t="str">
        <f t="shared" si="31"/>
        <v/>
      </c>
      <c r="X47" s="70" t="str">
        <f t="shared" si="41"/>
        <v/>
      </c>
      <c r="Y47" s="70" t="str">
        <f t="shared" si="41"/>
        <v/>
      </c>
      <c r="Z47" s="70" t="str">
        <f t="shared" si="41"/>
        <v/>
      </c>
      <c r="AA47" s="70" t="str">
        <f t="shared" si="41"/>
        <v/>
      </c>
      <c r="AB47" s="70" t="str">
        <f t="shared" si="41"/>
        <v/>
      </c>
      <c r="AC47" s="70" t="str">
        <f t="shared" si="41"/>
        <v/>
      </c>
      <c r="AD47" s="70" t="str">
        <f t="shared" si="41"/>
        <v/>
      </c>
      <c r="AE47" s="70" t="str">
        <f t="shared" si="41"/>
        <v/>
      </c>
      <c r="AF47" s="70" t="str">
        <f t="shared" si="41"/>
        <v/>
      </c>
      <c r="AG47" s="70" t="str">
        <f t="shared" si="42"/>
        <v/>
      </c>
      <c r="AH47" s="70" t="str">
        <f t="shared" si="42"/>
        <v/>
      </c>
      <c r="AI47" s="70" t="str">
        <f t="shared" si="42"/>
        <v/>
      </c>
      <c r="AJ47" s="70" t="str">
        <f t="shared" si="42"/>
        <v/>
      </c>
      <c r="AK47" s="70" t="str">
        <f t="shared" si="42"/>
        <v/>
      </c>
      <c r="AL47" s="70" t="str">
        <f t="shared" si="42"/>
        <v/>
      </c>
      <c r="AM47" s="70" t="str">
        <f t="shared" si="42"/>
        <v/>
      </c>
      <c r="AN47" s="70" t="str">
        <f t="shared" si="42"/>
        <v/>
      </c>
      <c r="AO47" s="70" t="str">
        <f t="shared" si="42"/>
        <v/>
      </c>
      <c r="AP47" s="70" t="str">
        <f t="shared" si="42"/>
        <v/>
      </c>
      <c r="AQ47" s="70" t="str">
        <f t="shared" si="43"/>
        <v/>
      </c>
      <c r="AR47" s="70" t="str">
        <f t="shared" si="43"/>
        <v>もみの木にいな認定こども園</v>
      </c>
      <c r="AS47" s="70" t="str">
        <f t="shared" si="43"/>
        <v/>
      </c>
      <c r="AT47" s="70" t="str">
        <f t="shared" si="43"/>
        <v/>
      </c>
      <c r="AU47" s="70" t="str">
        <f t="shared" si="43"/>
        <v/>
      </c>
      <c r="AV47" s="70" t="str">
        <f t="shared" si="43"/>
        <v/>
      </c>
      <c r="AW47" s="70" t="str">
        <f t="shared" si="43"/>
        <v/>
      </c>
      <c r="AX47" s="70" t="str">
        <f t="shared" si="43"/>
        <v/>
      </c>
      <c r="AY47" s="70" t="str">
        <f t="shared" si="43"/>
        <v/>
      </c>
      <c r="AZ47" s="70" t="str">
        <f t="shared" si="43"/>
        <v/>
      </c>
      <c r="BA47" s="70" t="str">
        <f t="shared" si="44"/>
        <v/>
      </c>
      <c r="BB47" s="70" t="str">
        <f t="shared" si="44"/>
        <v/>
      </c>
      <c r="BC47" s="70" t="str">
        <f t="shared" si="44"/>
        <v/>
      </c>
      <c r="BD47" s="70" t="str">
        <f t="shared" si="44"/>
        <v/>
      </c>
      <c r="BE47" s="70" t="str">
        <f t="shared" si="44"/>
        <v/>
      </c>
      <c r="BF47" s="70" t="str">
        <f t="shared" si="44"/>
        <v/>
      </c>
      <c r="BG47" s="70" t="str">
        <f t="shared" si="44"/>
        <v/>
      </c>
      <c r="BH47" s="70" t="str">
        <f t="shared" si="44"/>
        <v/>
      </c>
      <c r="BI47" s="70" t="str">
        <f t="shared" si="44"/>
        <v/>
      </c>
      <c r="BJ47" s="70" t="str">
        <f t="shared" si="44"/>
        <v/>
      </c>
      <c r="BK47" s="70" t="str">
        <f t="shared" si="45"/>
        <v/>
      </c>
      <c r="BL47" s="70" t="str">
        <f t="shared" si="45"/>
        <v/>
      </c>
      <c r="BM47" s="70" t="str">
        <f t="shared" si="45"/>
        <v/>
      </c>
      <c r="BN47" s="70" t="str">
        <f t="shared" si="45"/>
        <v/>
      </c>
      <c r="BO47" s="70" t="str">
        <f t="shared" si="45"/>
        <v/>
      </c>
      <c r="BP47" s="70" t="str">
        <f t="shared" si="45"/>
        <v/>
      </c>
      <c r="BQ47" s="70" t="str">
        <f t="shared" si="45"/>
        <v/>
      </c>
      <c r="BR47" s="70" t="str">
        <f t="shared" si="45"/>
        <v/>
      </c>
      <c r="BS47" s="70" t="str">
        <f t="shared" si="45"/>
        <v/>
      </c>
      <c r="BT47" s="70" t="str">
        <f t="shared" si="45"/>
        <v/>
      </c>
      <c r="BU47" s="70" t="str">
        <f t="shared" si="46"/>
        <v/>
      </c>
      <c r="BV47" s="70" t="str">
        <f t="shared" si="46"/>
        <v/>
      </c>
      <c r="BW47" s="70" t="str">
        <f t="shared" si="46"/>
        <v/>
      </c>
      <c r="BX47" s="70" t="str">
        <f t="shared" si="46"/>
        <v/>
      </c>
      <c r="BY47" s="70" t="str">
        <f t="shared" si="46"/>
        <v/>
      </c>
      <c r="BZ47" s="70" t="str">
        <f t="shared" si="46"/>
        <v/>
      </c>
      <c r="CA47" s="70" t="str">
        <f t="shared" si="46"/>
        <v/>
      </c>
      <c r="CB47" s="70" t="str">
        <f t="shared" si="46"/>
        <v/>
      </c>
      <c r="CC47" s="70" t="str">
        <f t="shared" si="46"/>
        <v/>
      </c>
      <c r="CD47" s="70" t="str">
        <f t="shared" si="46"/>
        <v/>
      </c>
      <c r="CE47" s="70" t="str">
        <f t="shared" si="47"/>
        <v/>
      </c>
      <c r="CF47" s="70" t="str">
        <f t="shared" si="47"/>
        <v/>
      </c>
      <c r="CG47" s="70" t="str">
        <f t="shared" si="47"/>
        <v/>
      </c>
      <c r="CH47" s="70" t="str">
        <f t="shared" si="47"/>
        <v/>
      </c>
      <c r="CI47" s="70" t="str">
        <f t="shared" si="47"/>
        <v/>
      </c>
      <c r="CJ47" s="70" t="str">
        <f t="shared" si="47"/>
        <v/>
      </c>
      <c r="CK47" s="70" t="str">
        <f t="shared" si="47"/>
        <v/>
      </c>
      <c r="CL47" s="70" t="str">
        <f t="shared" si="47"/>
        <v/>
      </c>
      <c r="CM47" s="70" t="str">
        <f t="shared" si="47"/>
        <v/>
      </c>
      <c r="CN47" s="70" t="str">
        <f t="shared" si="47"/>
        <v/>
      </c>
      <c r="CO47" s="70" t="str">
        <f t="shared" si="48"/>
        <v/>
      </c>
      <c r="CP47" s="70" t="str">
        <f t="shared" si="48"/>
        <v/>
      </c>
      <c r="CQ47" s="54" t="str">
        <f t="shared" si="48"/>
        <v/>
      </c>
      <c r="CR47" s="54" t="str">
        <f t="shared" si="48"/>
        <v/>
      </c>
      <c r="CS47" s="54" t="str">
        <f t="shared" si="48"/>
        <v/>
      </c>
      <c r="CT47" s="54" t="str">
        <f t="shared" si="48"/>
        <v/>
      </c>
      <c r="CU47" s="54" t="str">
        <f t="shared" si="48"/>
        <v/>
      </c>
      <c r="CV47" s="54" t="str">
        <f t="shared" si="48"/>
        <v/>
      </c>
      <c r="CW47" s="54" t="str">
        <f t="shared" si="48"/>
        <v/>
      </c>
      <c r="CX47" s="54" t="str">
        <f t="shared" si="48"/>
        <v/>
      </c>
      <c r="CY47" s="54" t="str">
        <f t="shared" si="49"/>
        <v/>
      </c>
      <c r="CZ47" s="54" t="str">
        <f t="shared" si="49"/>
        <v/>
      </c>
      <c r="DA47" s="54" t="str">
        <f t="shared" si="49"/>
        <v/>
      </c>
      <c r="DB47" s="54" t="str">
        <f t="shared" si="49"/>
        <v/>
      </c>
      <c r="DC47" s="54" t="str">
        <f t="shared" si="49"/>
        <v/>
      </c>
      <c r="DD47" s="54" t="str">
        <f t="shared" si="49"/>
        <v/>
      </c>
      <c r="DE47" s="54" t="str">
        <f t="shared" si="49"/>
        <v/>
      </c>
      <c r="DF47" s="54" t="str">
        <f t="shared" si="49"/>
        <v/>
      </c>
      <c r="DG47" s="54" t="str">
        <f t="shared" si="49"/>
        <v/>
      </c>
      <c r="DH47" s="73" t="str">
        <f t="shared" si="49"/>
        <v/>
      </c>
      <c r="DI47" s="54" t="s">
        <v>499</v>
      </c>
      <c r="DJ47" s="54" t="s">
        <v>500</v>
      </c>
    </row>
    <row r="48" spans="1:114">
      <c r="A48" s="74">
        <v>200041</v>
      </c>
      <c r="B48" s="68" t="s">
        <v>132</v>
      </c>
      <c r="C48" s="68" t="s">
        <v>133</v>
      </c>
      <c r="D48" s="68" t="s">
        <v>156</v>
      </c>
      <c r="E48" s="68" t="s">
        <v>181</v>
      </c>
      <c r="F48" s="68"/>
      <c r="G48" s="68"/>
      <c r="H48" s="68"/>
      <c r="I48" s="68">
        <v>120</v>
      </c>
      <c r="J48" s="68">
        <v>0</v>
      </c>
      <c r="K48" s="68">
        <v>71</v>
      </c>
      <c r="L48" s="68">
        <v>13</v>
      </c>
      <c r="M48" s="68">
        <v>36</v>
      </c>
      <c r="N48" s="68">
        <v>49</v>
      </c>
      <c r="O48" s="68">
        <v>0</v>
      </c>
      <c r="P48" s="68">
        <v>120</v>
      </c>
      <c r="Q48" s="69">
        <f t="shared" si="40"/>
        <v>200041</v>
      </c>
      <c r="R48" s="69">
        <f>COUNTIF($T$4:T48,T48)</f>
        <v>12</v>
      </c>
      <c r="S48" s="69" t="str">
        <f>IF(R48=1,COUNTIF($R$4:R48,1),"")</f>
        <v/>
      </c>
      <c r="T48" s="70" t="str">
        <f>施設状況!$D48&amp;施設状況!$B48</f>
        <v>北区01保育所</v>
      </c>
      <c r="U48" s="70" t="str">
        <f>施設状況!$E48</f>
        <v>つばさ保育園</v>
      </c>
      <c r="V48" s="71">
        <v>44</v>
      </c>
      <c r="W48" s="72" t="str">
        <f t="shared" si="31"/>
        <v/>
      </c>
      <c r="X48" s="70" t="str">
        <f t="shared" si="41"/>
        <v/>
      </c>
      <c r="Y48" s="70" t="str">
        <f t="shared" si="41"/>
        <v/>
      </c>
      <c r="Z48" s="70" t="str">
        <f t="shared" si="41"/>
        <v/>
      </c>
      <c r="AA48" s="70" t="str">
        <f t="shared" si="41"/>
        <v/>
      </c>
      <c r="AB48" s="70" t="str">
        <f t="shared" si="41"/>
        <v/>
      </c>
      <c r="AC48" s="70" t="str">
        <f t="shared" si="41"/>
        <v/>
      </c>
      <c r="AD48" s="70" t="str">
        <f t="shared" si="41"/>
        <v/>
      </c>
      <c r="AE48" s="70" t="str">
        <f t="shared" si="41"/>
        <v/>
      </c>
      <c r="AF48" s="70" t="str">
        <f t="shared" si="41"/>
        <v/>
      </c>
      <c r="AG48" s="70" t="str">
        <f t="shared" si="42"/>
        <v/>
      </c>
      <c r="AH48" s="70" t="str">
        <f t="shared" si="42"/>
        <v/>
      </c>
      <c r="AI48" s="70" t="str">
        <f t="shared" si="42"/>
        <v/>
      </c>
      <c r="AJ48" s="70" t="str">
        <f t="shared" si="42"/>
        <v/>
      </c>
      <c r="AK48" s="70" t="str">
        <f t="shared" si="42"/>
        <v/>
      </c>
      <c r="AL48" s="70" t="str">
        <f t="shared" si="42"/>
        <v/>
      </c>
      <c r="AM48" s="70" t="str">
        <f t="shared" si="42"/>
        <v/>
      </c>
      <c r="AN48" s="70" t="str">
        <f t="shared" si="42"/>
        <v/>
      </c>
      <c r="AO48" s="70" t="str">
        <f t="shared" si="42"/>
        <v/>
      </c>
      <c r="AP48" s="70" t="str">
        <f t="shared" si="42"/>
        <v/>
      </c>
      <c r="AQ48" s="70" t="str">
        <f t="shared" si="43"/>
        <v/>
      </c>
      <c r="AR48" s="70" t="str">
        <f t="shared" si="43"/>
        <v>認定こども園新川西コグマ保育園</v>
      </c>
      <c r="AS48" s="70" t="str">
        <f t="shared" si="43"/>
        <v/>
      </c>
      <c r="AT48" s="70" t="str">
        <f t="shared" si="43"/>
        <v/>
      </c>
      <c r="AU48" s="70" t="str">
        <f t="shared" si="43"/>
        <v/>
      </c>
      <c r="AV48" s="70" t="str">
        <f t="shared" si="43"/>
        <v/>
      </c>
      <c r="AW48" s="70" t="str">
        <f t="shared" si="43"/>
        <v/>
      </c>
      <c r="AX48" s="70" t="str">
        <f t="shared" si="43"/>
        <v/>
      </c>
      <c r="AY48" s="70" t="str">
        <f t="shared" si="43"/>
        <v/>
      </c>
      <c r="AZ48" s="70" t="str">
        <f t="shared" si="43"/>
        <v/>
      </c>
      <c r="BA48" s="70" t="str">
        <f t="shared" si="44"/>
        <v/>
      </c>
      <c r="BB48" s="70" t="str">
        <f t="shared" si="44"/>
        <v/>
      </c>
      <c r="BC48" s="70" t="str">
        <f t="shared" si="44"/>
        <v/>
      </c>
      <c r="BD48" s="70" t="str">
        <f t="shared" si="44"/>
        <v/>
      </c>
      <c r="BE48" s="70" t="str">
        <f t="shared" si="44"/>
        <v/>
      </c>
      <c r="BF48" s="70" t="str">
        <f t="shared" si="44"/>
        <v/>
      </c>
      <c r="BG48" s="70" t="str">
        <f t="shared" si="44"/>
        <v/>
      </c>
      <c r="BH48" s="70" t="str">
        <f t="shared" si="44"/>
        <v/>
      </c>
      <c r="BI48" s="70" t="str">
        <f t="shared" si="44"/>
        <v/>
      </c>
      <c r="BJ48" s="70" t="str">
        <f t="shared" si="44"/>
        <v/>
      </c>
      <c r="BK48" s="70" t="str">
        <f t="shared" si="45"/>
        <v/>
      </c>
      <c r="BL48" s="70" t="str">
        <f t="shared" si="45"/>
        <v/>
      </c>
      <c r="BM48" s="70" t="str">
        <f t="shared" si="45"/>
        <v/>
      </c>
      <c r="BN48" s="70" t="str">
        <f t="shared" si="45"/>
        <v/>
      </c>
      <c r="BO48" s="70" t="str">
        <f t="shared" si="45"/>
        <v/>
      </c>
      <c r="BP48" s="70" t="str">
        <f t="shared" si="45"/>
        <v/>
      </c>
      <c r="BQ48" s="70" t="str">
        <f t="shared" si="45"/>
        <v/>
      </c>
      <c r="BR48" s="70" t="str">
        <f t="shared" si="45"/>
        <v/>
      </c>
      <c r="BS48" s="70" t="str">
        <f t="shared" si="45"/>
        <v/>
      </c>
      <c r="BT48" s="70" t="str">
        <f t="shared" si="45"/>
        <v/>
      </c>
      <c r="BU48" s="70" t="str">
        <f t="shared" si="46"/>
        <v/>
      </c>
      <c r="BV48" s="70" t="str">
        <f t="shared" si="46"/>
        <v/>
      </c>
      <c r="BW48" s="70" t="str">
        <f t="shared" si="46"/>
        <v/>
      </c>
      <c r="BX48" s="70" t="str">
        <f t="shared" si="46"/>
        <v/>
      </c>
      <c r="BY48" s="70" t="str">
        <f t="shared" si="46"/>
        <v/>
      </c>
      <c r="BZ48" s="70" t="str">
        <f t="shared" si="46"/>
        <v/>
      </c>
      <c r="CA48" s="70" t="str">
        <f t="shared" si="46"/>
        <v/>
      </c>
      <c r="CB48" s="70" t="str">
        <f t="shared" si="46"/>
        <v/>
      </c>
      <c r="CC48" s="70" t="str">
        <f t="shared" si="46"/>
        <v/>
      </c>
      <c r="CD48" s="70" t="str">
        <f t="shared" si="46"/>
        <v/>
      </c>
      <c r="CE48" s="70" t="str">
        <f t="shared" si="47"/>
        <v/>
      </c>
      <c r="CF48" s="70" t="str">
        <f t="shared" si="47"/>
        <v/>
      </c>
      <c r="CG48" s="70" t="str">
        <f t="shared" si="47"/>
        <v/>
      </c>
      <c r="CH48" s="70" t="str">
        <f t="shared" si="47"/>
        <v/>
      </c>
      <c r="CI48" s="70" t="str">
        <f t="shared" si="47"/>
        <v/>
      </c>
      <c r="CJ48" s="70" t="str">
        <f t="shared" si="47"/>
        <v/>
      </c>
      <c r="CK48" s="70" t="str">
        <f t="shared" si="47"/>
        <v/>
      </c>
      <c r="CL48" s="70" t="str">
        <f t="shared" si="47"/>
        <v/>
      </c>
      <c r="CM48" s="70" t="str">
        <f t="shared" si="47"/>
        <v/>
      </c>
      <c r="CN48" s="70" t="str">
        <f t="shared" si="47"/>
        <v/>
      </c>
      <c r="CO48" s="70" t="str">
        <f t="shared" si="48"/>
        <v/>
      </c>
      <c r="CP48" s="70" t="str">
        <f t="shared" si="48"/>
        <v/>
      </c>
      <c r="CQ48" s="54" t="str">
        <f t="shared" si="48"/>
        <v/>
      </c>
      <c r="CR48" s="54" t="str">
        <f t="shared" si="48"/>
        <v/>
      </c>
      <c r="CS48" s="54" t="str">
        <f t="shared" si="48"/>
        <v/>
      </c>
      <c r="CT48" s="54" t="str">
        <f t="shared" si="48"/>
        <v/>
      </c>
      <c r="CU48" s="54" t="str">
        <f t="shared" si="48"/>
        <v/>
      </c>
      <c r="CV48" s="54" t="str">
        <f t="shared" si="48"/>
        <v/>
      </c>
      <c r="CW48" s="54" t="str">
        <f t="shared" si="48"/>
        <v/>
      </c>
      <c r="CX48" s="54" t="str">
        <f t="shared" si="48"/>
        <v/>
      </c>
      <c r="CY48" s="54" t="str">
        <f t="shared" si="49"/>
        <v/>
      </c>
      <c r="CZ48" s="54" t="str">
        <f t="shared" si="49"/>
        <v/>
      </c>
      <c r="DA48" s="54" t="str">
        <f t="shared" si="49"/>
        <v/>
      </c>
      <c r="DB48" s="54" t="str">
        <f t="shared" si="49"/>
        <v/>
      </c>
      <c r="DC48" s="54" t="str">
        <f t="shared" si="49"/>
        <v/>
      </c>
      <c r="DD48" s="54" t="str">
        <f t="shared" si="49"/>
        <v/>
      </c>
      <c r="DE48" s="54" t="str">
        <f t="shared" si="49"/>
        <v/>
      </c>
      <c r="DF48" s="54" t="str">
        <f t="shared" si="49"/>
        <v/>
      </c>
      <c r="DG48" s="54" t="str">
        <f t="shared" si="49"/>
        <v/>
      </c>
      <c r="DH48" s="73" t="str">
        <f t="shared" si="49"/>
        <v/>
      </c>
      <c r="DI48" s="54" t="s">
        <v>505</v>
      </c>
      <c r="DJ48" s="54" t="s">
        <v>506</v>
      </c>
    </row>
    <row r="49" spans="1:114">
      <c r="A49" s="74">
        <v>200066</v>
      </c>
      <c r="B49" s="68" t="s">
        <v>132</v>
      </c>
      <c r="C49" s="68" t="s">
        <v>133</v>
      </c>
      <c r="D49" s="68" t="s">
        <v>156</v>
      </c>
      <c r="E49" s="68" t="s">
        <v>182</v>
      </c>
      <c r="F49" s="68"/>
      <c r="G49" s="68"/>
      <c r="H49" s="68"/>
      <c r="I49" s="68">
        <v>120</v>
      </c>
      <c r="J49" s="68">
        <v>0</v>
      </c>
      <c r="K49" s="68">
        <v>68</v>
      </c>
      <c r="L49" s="68">
        <v>12</v>
      </c>
      <c r="M49" s="68">
        <v>40</v>
      </c>
      <c r="N49" s="68">
        <v>52</v>
      </c>
      <c r="O49" s="68">
        <v>0</v>
      </c>
      <c r="P49" s="68">
        <v>120</v>
      </c>
      <c r="Q49" s="69">
        <f t="shared" si="40"/>
        <v>200066</v>
      </c>
      <c r="R49" s="69">
        <f>COUNTIF($T$4:T49,T49)</f>
        <v>13</v>
      </c>
      <c r="S49" s="69" t="str">
        <f>IF(R49=1,COUNTIF($R$4:R49,1),"")</f>
        <v/>
      </c>
      <c r="T49" s="70" t="str">
        <f>施設状況!$D49&amp;施設状況!$B49</f>
        <v>北区01保育所</v>
      </c>
      <c r="U49" s="70" t="str">
        <f>施設状況!$E49</f>
        <v>アスク新琴似保育園</v>
      </c>
      <c r="V49" s="71">
        <v>45</v>
      </c>
      <c r="W49" s="72" t="str">
        <f t="shared" si="31"/>
        <v/>
      </c>
      <c r="X49" s="70" t="str">
        <f t="shared" si="41"/>
        <v/>
      </c>
      <c r="Y49" s="70" t="str">
        <f t="shared" si="41"/>
        <v/>
      </c>
      <c r="Z49" s="70" t="str">
        <f t="shared" si="41"/>
        <v/>
      </c>
      <c r="AA49" s="70" t="str">
        <f t="shared" si="41"/>
        <v/>
      </c>
      <c r="AB49" s="70" t="str">
        <f t="shared" si="41"/>
        <v/>
      </c>
      <c r="AC49" s="70" t="str">
        <f t="shared" si="41"/>
        <v/>
      </c>
      <c r="AD49" s="70" t="str">
        <f t="shared" si="41"/>
        <v/>
      </c>
      <c r="AE49" s="70" t="str">
        <f t="shared" si="41"/>
        <v/>
      </c>
      <c r="AF49" s="70" t="str">
        <f t="shared" si="41"/>
        <v/>
      </c>
      <c r="AG49" s="70" t="str">
        <f t="shared" si="42"/>
        <v/>
      </c>
      <c r="AH49" s="70" t="str">
        <f t="shared" si="42"/>
        <v/>
      </c>
      <c r="AI49" s="70" t="str">
        <f t="shared" si="42"/>
        <v/>
      </c>
      <c r="AJ49" s="70" t="str">
        <f t="shared" si="42"/>
        <v/>
      </c>
      <c r="AK49" s="70" t="str">
        <f t="shared" si="42"/>
        <v/>
      </c>
      <c r="AL49" s="70" t="str">
        <f t="shared" si="42"/>
        <v/>
      </c>
      <c r="AM49" s="70" t="str">
        <f t="shared" si="42"/>
        <v/>
      </c>
      <c r="AN49" s="70" t="str">
        <f t="shared" si="42"/>
        <v/>
      </c>
      <c r="AO49" s="70" t="str">
        <f t="shared" si="42"/>
        <v/>
      </c>
      <c r="AP49" s="70" t="str">
        <f t="shared" si="42"/>
        <v/>
      </c>
      <c r="AQ49" s="70" t="str">
        <f t="shared" si="43"/>
        <v/>
      </c>
      <c r="AR49" s="70" t="str">
        <f t="shared" si="43"/>
        <v>きずな北保育園</v>
      </c>
      <c r="AS49" s="70" t="str">
        <f t="shared" si="43"/>
        <v/>
      </c>
      <c r="AT49" s="70" t="str">
        <f t="shared" si="43"/>
        <v/>
      </c>
      <c r="AU49" s="70" t="str">
        <f t="shared" si="43"/>
        <v/>
      </c>
      <c r="AV49" s="70" t="str">
        <f t="shared" si="43"/>
        <v/>
      </c>
      <c r="AW49" s="70" t="str">
        <f t="shared" si="43"/>
        <v/>
      </c>
      <c r="AX49" s="70" t="str">
        <f t="shared" si="43"/>
        <v/>
      </c>
      <c r="AY49" s="70" t="str">
        <f t="shared" si="43"/>
        <v/>
      </c>
      <c r="AZ49" s="70" t="str">
        <f t="shared" si="43"/>
        <v/>
      </c>
      <c r="BA49" s="70" t="str">
        <f t="shared" si="44"/>
        <v/>
      </c>
      <c r="BB49" s="70" t="str">
        <f t="shared" si="44"/>
        <v/>
      </c>
      <c r="BC49" s="70" t="str">
        <f t="shared" si="44"/>
        <v/>
      </c>
      <c r="BD49" s="70" t="str">
        <f t="shared" si="44"/>
        <v/>
      </c>
      <c r="BE49" s="70" t="str">
        <f t="shared" si="44"/>
        <v/>
      </c>
      <c r="BF49" s="70" t="str">
        <f t="shared" si="44"/>
        <v/>
      </c>
      <c r="BG49" s="70" t="str">
        <f t="shared" si="44"/>
        <v/>
      </c>
      <c r="BH49" s="70" t="str">
        <f t="shared" si="44"/>
        <v/>
      </c>
      <c r="BI49" s="70" t="str">
        <f t="shared" si="44"/>
        <v/>
      </c>
      <c r="BJ49" s="70" t="str">
        <f t="shared" si="44"/>
        <v/>
      </c>
      <c r="BK49" s="70" t="str">
        <f t="shared" si="45"/>
        <v/>
      </c>
      <c r="BL49" s="70" t="str">
        <f t="shared" si="45"/>
        <v/>
      </c>
      <c r="BM49" s="70" t="str">
        <f t="shared" si="45"/>
        <v/>
      </c>
      <c r="BN49" s="70" t="str">
        <f t="shared" si="45"/>
        <v/>
      </c>
      <c r="BO49" s="70" t="str">
        <f t="shared" si="45"/>
        <v/>
      </c>
      <c r="BP49" s="70" t="str">
        <f t="shared" si="45"/>
        <v/>
      </c>
      <c r="BQ49" s="70" t="str">
        <f t="shared" si="45"/>
        <v/>
      </c>
      <c r="BR49" s="70" t="str">
        <f t="shared" si="45"/>
        <v/>
      </c>
      <c r="BS49" s="70" t="str">
        <f t="shared" si="45"/>
        <v/>
      </c>
      <c r="BT49" s="70" t="str">
        <f t="shared" si="45"/>
        <v/>
      </c>
      <c r="BU49" s="70" t="str">
        <f t="shared" si="46"/>
        <v/>
      </c>
      <c r="BV49" s="70" t="str">
        <f t="shared" si="46"/>
        <v/>
      </c>
      <c r="BW49" s="70" t="str">
        <f t="shared" si="46"/>
        <v/>
      </c>
      <c r="BX49" s="70" t="str">
        <f t="shared" si="46"/>
        <v/>
      </c>
      <c r="BY49" s="70" t="str">
        <f t="shared" si="46"/>
        <v/>
      </c>
      <c r="BZ49" s="70" t="str">
        <f t="shared" si="46"/>
        <v/>
      </c>
      <c r="CA49" s="70" t="str">
        <f t="shared" si="46"/>
        <v/>
      </c>
      <c r="CB49" s="70" t="str">
        <f t="shared" si="46"/>
        <v/>
      </c>
      <c r="CC49" s="70" t="str">
        <f t="shared" si="46"/>
        <v/>
      </c>
      <c r="CD49" s="70" t="str">
        <f t="shared" si="46"/>
        <v/>
      </c>
      <c r="CE49" s="70" t="str">
        <f t="shared" si="47"/>
        <v/>
      </c>
      <c r="CF49" s="70" t="str">
        <f t="shared" si="47"/>
        <v/>
      </c>
      <c r="CG49" s="70" t="str">
        <f t="shared" si="47"/>
        <v/>
      </c>
      <c r="CH49" s="70" t="str">
        <f t="shared" si="47"/>
        <v/>
      </c>
      <c r="CI49" s="70" t="str">
        <f t="shared" si="47"/>
        <v/>
      </c>
      <c r="CJ49" s="70" t="str">
        <f t="shared" si="47"/>
        <v/>
      </c>
      <c r="CK49" s="70" t="str">
        <f t="shared" si="47"/>
        <v/>
      </c>
      <c r="CL49" s="70" t="str">
        <f t="shared" si="47"/>
        <v/>
      </c>
      <c r="CM49" s="70" t="str">
        <f t="shared" si="47"/>
        <v/>
      </c>
      <c r="CN49" s="70" t="str">
        <f t="shared" si="47"/>
        <v/>
      </c>
      <c r="CO49" s="70" t="str">
        <f t="shared" si="48"/>
        <v/>
      </c>
      <c r="CP49" s="70" t="str">
        <f t="shared" si="48"/>
        <v/>
      </c>
      <c r="CQ49" s="54" t="str">
        <f t="shared" si="48"/>
        <v/>
      </c>
      <c r="CR49" s="54" t="str">
        <f t="shared" si="48"/>
        <v/>
      </c>
      <c r="CS49" s="54" t="str">
        <f t="shared" si="48"/>
        <v/>
      </c>
      <c r="CT49" s="54" t="str">
        <f t="shared" si="48"/>
        <v/>
      </c>
      <c r="CU49" s="54" t="str">
        <f t="shared" si="48"/>
        <v/>
      </c>
      <c r="CV49" s="54" t="str">
        <f t="shared" si="48"/>
        <v/>
      </c>
      <c r="CW49" s="54" t="str">
        <f t="shared" si="48"/>
        <v/>
      </c>
      <c r="CX49" s="54" t="str">
        <f t="shared" si="48"/>
        <v/>
      </c>
      <c r="CY49" s="54" t="str">
        <f t="shared" si="49"/>
        <v/>
      </c>
      <c r="CZ49" s="54" t="str">
        <f t="shared" si="49"/>
        <v/>
      </c>
      <c r="DA49" s="54" t="str">
        <f t="shared" si="49"/>
        <v/>
      </c>
      <c r="DB49" s="54" t="str">
        <f t="shared" si="49"/>
        <v/>
      </c>
      <c r="DC49" s="54" t="str">
        <f t="shared" si="49"/>
        <v/>
      </c>
      <c r="DD49" s="54" t="str">
        <f t="shared" si="49"/>
        <v/>
      </c>
      <c r="DE49" s="54" t="str">
        <f t="shared" si="49"/>
        <v/>
      </c>
      <c r="DF49" s="54" t="str">
        <f t="shared" si="49"/>
        <v/>
      </c>
      <c r="DG49" s="54" t="str">
        <f t="shared" si="49"/>
        <v/>
      </c>
      <c r="DH49" s="73" t="str">
        <f t="shared" si="49"/>
        <v/>
      </c>
      <c r="DI49" s="54" t="s">
        <v>507</v>
      </c>
      <c r="DJ49" s="54" t="s">
        <v>508</v>
      </c>
    </row>
    <row r="50" spans="1:114">
      <c r="A50" s="74">
        <v>200067</v>
      </c>
      <c r="B50" s="68" t="s">
        <v>132</v>
      </c>
      <c r="C50" s="68" t="s">
        <v>133</v>
      </c>
      <c r="D50" s="68" t="s">
        <v>156</v>
      </c>
      <c r="E50" s="68" t="s">
        <v>183</v>
      </c>
      <c r="F50" s="68"/>
      <c r="G50" s="68"/>
      <c r="H50" s="68"/>
      <c r="I50" s="68">
        <v>120</v>
      </c>
      <c r="J50" s="68">
        <v>0</v>
      </c>
      <c r="K50" s="68">
        <v>71</v>
      </c>
      <c r="L50" s="68">
        <v>9</v>
      </c>
      <c r="M50" s="68">
        <v>40</v>
      </c>
      <c r="N50" s="68">
        <v>49</v>
      </c>
      <c r="O50" s="68">
        <v>0</v>
      </c>
      <c r="P50" s="68">
        <v>120</v>
      </c>
      <c r="Q50" s="69">
        <f t="shared" si="40"/>
        <v>200067</v>
      </c>
      <c r="R50" s="69">
        <f>COUNTIF($T$4:T50,T50)</f>
        <v>14</v>
      </c>
      <c r="S50" s="69" t="str">
        <f>IF(R50=1,COUNTIF($R$4:R50,1),"")</f>
        <v/>
      </c>
      <c r="T50" s="70" t="str">
        <f>施設状況!$D50&amp;施設状況!$B50</f>
        <v>北区01保育所</v>
      </c>
      <c r="U50" s="70" t="str">
        <f>施設状況!$E50</f>
        <v>アートチャイルドケア北大前</v>
      </c>
      <c r="V50" s="71">
        <v>46</v>
      </c>
      <c r="W50" s="72" t="str">
        <f t="shared" si="31"/>
        <v/>
      </c>
      <c r="X50" s="70" t="str">
        <f t="shared" si="41"/>
        <v/>
      </c>
      <c r="Y50" s="70" t="str">
        <f t="shared" si="41"/>
        <v/>
      </c>
      <c r="Z50" s="70" t="str">
        <f t="shared" si="41"/>
        <v/>
      </c>
      <c r="AA50" s="70" t="str">
        <f t="shared" si="41"/>
        <v/>
      </c>
      <c r="AB50" s="70" t="str">
        <f t="shared" si="41"/>
        <v/>
      </c>
      <c r="AC50" s="70" t="str">
        <f t="shared" si="41"/>
        <v/>
      </c>
      <c r="AD50" s="70" t="str">
        <f t="shared" si="41"/>
        <v/>
      </c>
      <c r="AE50" s="70" t="str">
        <f t="shared" si="41"/>
        <v/>
      </c>
      <c r="AF50" s="70" t="str">
        <f t="shared" si="41"/>
        <v/>
      </c>
      <c r="AG50" s="70" t="str">
        <f t="shared" si="42"/>
        <v/>
      </c>
      <c r="AH50" s="70" t="str">
        <f t="shared" si="42"/>
        <v/>
      </c>
      <c r="AI50" s="70" t="str">
        <f t="shared" si="42"/>
        <v/>
      </c>
      <c r="AJ50" s="70" t="str">
        <f t="shared" si="42"/>
        <v/>
      </c>
      <c r="AK50" s="70" t="str">
        <f t="shared" si="42"/>
        <v/>
      </c>
      <c r="AL50" s="70" t="str">
        <f t="shared" si="42"/>
        <v/>
      </c>
      <c r="AM50" s="70" t="str">
        <f t="shared" si="42"/>
        <v/>
      </c>
      <c r="AN50" s="70" t="str">
        <f t="shared" si="42"/>
        <v/>
      </c>
      <c r="AO50" s="70" t="str">
        <f t="shared" si="42"/>
        <v/>
      </c>
      <c r="AP50" s="70" t="str">
        <f t="shared" si="42"/>
        <v/>
      </c>
      <c r="AQ50" s="70" t="str">
        <f t="shared" si="43"/>
        <v/>
      </c>
      <c r="AR50" s="70" t="str">
        <f t="shared" si="43"/>
        <v>認定こども園英伸幼稚学院</v>
      </c>
      <c r="AS50" s="70" t="str">
        <f t="shared" si="43"/>
        <v/>
      </c>
      <c r="AT50" s="70" t="str">
        <f t="shared" si="43"/>
        <v/>
      </c>
      <c r="AU50" s="70" t="str">
        <f t="shared" si="43"/>
        <v/>
      </c>
      <c r="AV50" s="70" t="str">
        <f t="shared" si="43"/>
        <v/>
      </c>
      <c r="AW50" s="70" t="str">
        <f t="shared" si="43"/>
        <v/>
      </c>
      <c r="AX50" s="70" t="str">
        <f t="shared" si="43"/>
        <v/>
      </c>
      <c r="AY50" s="70" t="str">
        <f t="shared" si="43"/>
        <v/>
      </c>
      <c r="AZ50" s="70" t="str">
        <f t="shared" si="43"/>
        <v/>
      </c>
      <c r="BA50" s="70" t="str">
        <f t="shared" si="44"/>
        <v/>
      </c>
      <c r="BB50" s="70" t="str">
        <f t="shared" si="44"/>
        <v/>
      </c>
      <c r="BC50" s="70" t="str">
        <f t="shared" si="44"/>
        <v/>
      </c>
      <c r="BD50" s="70" t="str">
        <f t="shared" si="44"/>
        <v/>
      </c>
      <c r="BE50" s="70" t="str">
        <f t="shared" si="44"/>
        <v/>
      </c>
      <c r="BF50" s="70" t="str">
        <f t="shared" si="44"/>
        <v/>
      </c>
      <c r="BG50" s="70" t="str">
        <f t="shared" si="44"/>
        <v/>
      </c>
      <c r="BH50" s="70" t="str">
        <f t="shared" si="44"/>
        <v/>
      </c>
      <c r="BI50" s="70" t="str">
        <f t="shared" si="44"/>
        <v/>
      </c>
      <c r="BJ50" s="70" t="str">
        <f t="shared" si="44"/>
        <v/>
      </c>
      <c r="BK50" s="70" t="str">
        <f t="shared" si="45"/>
        <v/>
      </c>
      <c r="BL50" s="70" t="str">
        <f t="shared" si="45"/>
        <v/>
      </c>
      <c r="BM50" s="70" t="str">
        <f t="shared" si="45"/>
        <v/>
      </c>
      <c r="BN50" s="70" t="str">
        <f t="shared" si="45"/>
        <v/>
      </c>
      <c r="BO50" s="70" t="str">
        <f t="shared" si="45"/>
        <v/>
      </c>
      <c r="BP50" s="70" t="str">
        <f t="shared" si="45"/>
        <v/>
      </c>
      <c r="BQ50" s="70" t="str">
        <f t="shared" si="45"/>
        <v/>
      </c>
      <c r="BR50" s="70" t="str">
        <f t="shared" si="45"/>
        <v/>
      </c>
      <c r="BS50" s="70" t="str">
        <f t="shared" si="45"/>
        <v/>
      </c>
      <c r="BT50" s="70" t="str">
        <f t="shared" si="45"/>
        <v/>
      </c>
      <c r="BU50" s="70" t="str">
        <f t="shared" si="46"/>
        <v/>
      </c>
      <c r="BV50" s="70" t="str">
        <f t="shared" si="46"/>
        <v/>
      </c>
      <c r="BW50" s="70" t="str">
        <f t="shared" si="46"/>
        <v/>
      </c>
      <c r="BX50" s="70" t="str">
        <f t="shared" si="46"/>
        <v/>
      </c>
      <c r="BY50" s="70" t="str">
        <f t="shared" si="46"/>
        <v/>
      </c>
      <c r="BZ50" s="70" t="str">
        <f t="shared" si="46"/>
        <v/>
      </c>
      <c r="CA50" s="70" t="str">
        <f t="shared" si="46"/>
        <v/>
      </c>
      <c r="CB50" s="70" t="str">
        <f t="shared" si="46"/>
        <v/>
      </c>
      <c r="CC50" s="70" t="str">
        <f t="shared" si="46"/>
        <v/>
      </c>
      <c r="CD50" s="70" t="str">
        <f t="shared" si="46"/>
        <v/>
      </c>
      <c r="CE50" s="70" t="str">
        <f t="shared" si="47"/>
        <v/>
      </c>
      <c r="CF50" s="70" t="str">
        <f t="shared" si="47"/>
        <v/>
      </c>
      <c r="CG50" s="70" t="str">
        <f t="shared" si="47"/>
        <v/>
      </c>
      <c r="CH50" s="70" t="str">
        <f t="shared" si="47"/>
        <v/>
      </c>
      <c r="CI50" s="70" t="str">
        <f t="shared" si="47"/>
        <v/>
      </c>
      <c r="CJ50" s="70" t="str">
        <f t="shared" si="47"/>
        <v/>
      </c>
      <c r="CK50" s="70" t="str">
        <f t="shared" si="47"/>
        <v/>
      </c>
      <c r="CL50" s="70" t="str">
        <f t="shared" si="47"/>
        <v/>
      </c>
      <c r="CM50" s="70" t="str">
        <f t="shared" si="47"/>
        <v/>
      </c>
      <c r="CN50" s="70" t="str">
        <f t="shared" si="47"/>
        <v/>
      </c>
      <c r="CO50" s="70" t="str">
        <f t="shared" si="48"/>
        <v/>
      </c>
      <c r="CP50" s="70" t="str">
        <f t="shared" si="48"/>
        <v/>
      </c>
      <c r="CQ50" s="54" t="str">
        <f t="shared" si="48"/>
        <v/>
      </c>
      <c r="CR50" s="54" t="str">
        <f t="shared" si="48"/>
        <v/>
      </c>
      <c r="CS50" s="54" t="str">
        <f t="shared" si="48"/>
        <v/>
      </c>
      <c r="CT50" s="54" t="str">
        <f t="shared" si="48"/>
        <v/>
      </c>
      <c r="CU50" s="54" t="str">
        <f t="shared" si="48"/>
        <v/>
      </c>
      <c r="CV50" s="54" t="str">
        <f t="shared" si="48"/>
        <v/>
      </c>
      <c r="CW50" s="54" t="str">
        <f t="shared" si="48"/>
        <v/>
      </c>
      <c r="CX50" s="54" t="str">
        <f t="shared" si="48"/>
        <v/>
      </c>
      <c r="CY50" s="54" t="str">
        <f t="shared" si="49"/>
        <v/>
      </c>
      <c r="CZ50" s="54" t="str">
        <f t="shared" si="49"/>
        <v/>
      </c>
      <c r="DA50" s="54" t="str">
        <f t="shared" si="49"/>
        <v/>
      </c>
      <c r="DB50" s="54" t="str">
        <f t="shared" si="49"/>
        <v/>
      </c>
      <c r="DC50" s="54" t="str">
        <f t="shared" si="49"/>
        <v/>
      </c>
      <c r="DD50" s="54" t="str">
        <f t="shared" si="49"/>
        <v/>
      </c>
      <c r="DE50" s="54" t="str">
        <f t="shared" si="49"/>
        <v/>
      </c>
      <c r="DF50" s="54" t="str">
        <f t="shared" si="49"/>
        <v/>
      </c>
      <c r="DG50" s="54" t="str">
        <f t="shared" si="49"/>
        <v/>
      </c>
      <c r="DH50" s="73" t="str">
        <f t="shared" si="49"/>
        <v/>
      </c>
      <c r="DI50" s="54" t="s">
        <v>509</v>
      </c>
      <c r="DJ50" s="54" t="s">
        <v>510</v>
      </c>
    </row>
    <row r="51" spans="1:114">
      <c r="A51" s="74">
        <v>200090</v>
      </c>
      <c r="B51" s="68" t="s">
        <v>132</v>
      </c>
      <c r="C51" s="68" t="s">
        <v>133</v>
      </c>
      <c r="D51" s="68" t="s">
        <v>156</v>
      </c>
      <c r="E51" s="68" t="s">
        <v>184</v>
      </c>
      <c r="F51" s="68"/>
      <c r="G51" s="68"/>
      <c r="H51" s="68"/>
      <c r="I51" s="68">
        <v>90</v>
      </c>
      <c r="J51" s="68">
        <v>0</v>
      </c>
      <c r="K51" s="68">
        <v>57</v>
      </c>
      <c r="L51" s="68">
        <v>5</v>
      </c>
      <c r="M51" s="68">
        <v>28</v>
      </c>
      <c r="N51" s="68">
        <v>33</v>
      </c>
      <c r="O51" s="68">
        <v>0</v>
      </c>
      <c r="P51" s="68">
        <v>90</v>
      </c>
      <c r="Q51" s="69">
        <f t="shared" si="40"/>
        <v>200090</v>
      </c>
      <c r="R51" s="69">
        <f>COUNTIF($T$4:T51,T51)</f>
        <v>15</v>
      </c>
      <c r="S51" s="69" t="str">
        <f>IF(R51=1,COUNTIF($R$4:R51,1),"")</f>
        <v/>
      </c>
      <c r="T51" s="70" t="str">
        <f>施設状況!$D51&amp;施設状況!$B51</f>
        <v>北区01保育所</v>
      </c>
      <c r="U51" s="70" t="str">
        <f>施設状況!$E51</f>
        <v>スクルドエンジェル保育園新琴似園</v>
      </c>
      <c r="V51" s="71">
        <v>47</v>
      </c>
      <c r="W51" s="72" t="str">
        <f t="shared" ref="W51:W64" si="50">IFERROR(INDEX($R$4:$U$702,MATCH($V51&amp;W$3,INDEX($R$4:$R$702&amp;$T$4:$T$702,),0),MATCH("施設名",$R$3:$U$3,0)),"")</f>
        <v/>
      </c>
      <c r="X51" s="70" t="str">
        <f t="shared" si="41"/>
        <v/>
      </c>
      <c r="Y51" s="70" t="str">
        <f t="shared" si="41"/>
        <v/>
      </c>
      <c r="Z51" s="70" t="str">
        <f t="shared" si="41"/>
        <v/>
      </c>
      <c r="AA51" s="70" t="str">
        <f t="shared" si="41"/>
        <v/>
      </c>
      <c r="AB51" s="70" t="str">
        <f t="shared" si="41"/>
        <v/>
      </c>
      <c r="AC51" s="70" t="str">
        <f t="shared" si="41"/>
        <v/>
      </c>
      <c r="AD51" s="70" t="str">
        <f t="shared" si="41"/>
        <v/>
      </c>
      <c r="AE51" s="70" t="str">
        <f t="shared" si="41"/>
        <v/>
      </c>
      <c r="AF51" s="70" t="str">
        <f t="shared" si="41"/>
        <v/>
      </c>
      <c r="AG51" s="70" t="str">
        <f t="shared" si="42"/>
        <v/>
      </c>
      <c r="AH51" s="70" t="str">
        <f t="shared" si="42"/>
        <v/>
      </c>
      <c r="AI51" s="70" t="str">
        <f t="shared" si="42"/>
        <v/>
      </c>
      <c r="AJ51" s="70" t="str">
        <f t="shared" si="42"/>
        <v/>
      </c>
      <c r="AK51" s="70" t="str">
        <f t="shared" si="42"/>
        <v/>
      </c>
      <c r="AL51" s="70" t="str">
        <f t="shared" si="42"/>
        <v/>
      </c>
      <c r="AM51" s="70" t="str">
        <f t="shared" si="42"/>
        <v/>
      </c>
      <c r="AN51" s="70" t="str">
        <f t="shared" si="42"/>
        <v/>
      </c>
      <c r="AO51" s="70" t="str">
        <f t="shared" si="42"/>
        <v/>
      </c>
      <c r="AP51" s="70" t="str">
        <f t="shared" si="42"/>
        <v/>
      </c>
      <c r="AQ51" s="70" t="str">
        <f t="shared" si="43"/>
        <v/>
      </c>
      <c r="AR51" s="70" t="str">
        <f t="shared" si="43"/>
        <v/>
      </c>
      <c r="AS51" s="70" t="str">
        <f t="shared" si="43"/>
        <v/>
      </c>
      <c r="AT51" s="70" t="str">
        <f t="shared" si="43"/>
        <v/>
      </c>
      <c r="AU51" s="70" t="str">
        <f t="shared" si="43"/>
        <v/>
      </c>
      <c r="AV51" s="70" t="str">
        <f t="shared" si="43"/>
        <v/>
      </c>
      <c r="AW51" s="70" t="str">
        <f t="shared" si="43"/>
        <v/>
      </c>
      <c r="AX51" s="70" t="str">
        <f t="shared" si="43"/>
        <v/>
      </c>
      <c r="AY51" s="70" t="str">
        <f t="shared" si="43"/>
        <v/>
      </c>
      <c r="AZ51" s="70" t="str">
        <f t="shared" si="43"/>
        <v/>
      </c>
      <c r="BA51" s="70" t="str">
        <f t="shared" si="44"/>
        <v/>
      </c>
      <c r="BB51" s="70" t="str">
        <f t="shared" si="44"/>
        <v/>
      </c>
      <c r="BC51" s="70" t="str">
        <f t="shared" si="44"/>
        <v/>
      </c>
      <c r="BD51" s="70" t="str">
        <f t="shared" si="44"/>
        <v/>
      </c>
      <c r="BE51" s="70" t="str">
        <f t="shared" si="44"/>
        <v/>
      </c>
      <c r="BF51" s="70" t="str">
        <f t="shared" si="44"/>
        <v/>
      </c>
      <c r="BG51" s="70" t="str">
        <f t="shared" si="44"/>
        <v/>
      </c>
      <c r="BH51" s="70" t="str">
        <f t="shared" si="44"/>
        <v/>
      </c>
      <c r="BI51" s="70" t="str">
        <f t="shared" si="44"/>
        <v/>
      </c>
      <c r="BJ51" s="70" t="str">
        <f t="shared" si="44"/>
        <v/>
      </c>
      <c r="BK51" s="70" t="str">
        <f t="shared" si="45"/>
        <v/>
      </c>
      <c r="BL51" s="70" t="str">
        <f t="shared" si="45"/>
        <v/>
      </c>
      <c r="BM51" s="70" t="str">
        <f t="shared" si="45"/>
        <v/>
      </c>
      <c r="BN51" s="70" t="str">
        <f t="shared" si="45"/>
        <v/>
      </c>
      <c r="BO51" s="70" t="str">
        <f t="shared" si="45"/>
        <v/>
      </c>
      <c r="BP51" s="70" t="str">
        <f t="shared" si="45"/>
        <v/>
      </c>
      <c r="BQ51" s="70" t="str">
        <f t="shared" si="45"/>
        <v/>
      </c>
      <c r="BR51" s="70" t="str">
        <f t="shared" si="45"/>
        <v/>
      </c>
      <c r="BS51" s="70" t="str">
        <f t="shared" si="45"/>
        <v/>
      </c>
      <c r="BT51" s="70" t="str">
        <f t="shared" si="45"/>
        <v/>
      </c>
      <c r="BU51" s="70" t="str">
        <f t="shared" si="46"/>
        <v/>
      </c>
      <c r="BV51" s="70" t="str">
        <f t="shared" si="46"/>
        <v/>
      </c>
      <c r="BW51" s="70" t="str">
        <f t="shared" si="46"/>
        <v/>
      </c>
      <c r="BX51" s="70" t="str">
        <f t="shared" si="46"/>
        <v/>
      </c>
      <c r="BY51" s="70" t="str">
        <f t="shared" si="46"/>
        <v/>
      </c>
      <c r="BZ51" s="70" t="str">
        <f t="shared" si="46"/>
        <v/>
      </c>
      <c r="CA51" s="70" t="str">
        <f t="shared" si="46"/>
        <v/>
      </c>
      <c r="CB51" s="70" t="str">
        <f t="shared" si="46"/>
        <v/>
      </c>
      <c r="CC51" s="70" t="str">
        <f t="shared" si="46"/>
        <v/>
      </c>
      <c r="CD51" s="70" t="str">
        <f t="shared" si="46"/>
        <v/>
      </c>
      <c r="CE51" s="70" t="str">
        <f t="shared" si="47"/>
        <v/>
      </c>
      <c r="CF51" s="70" t="str">
        <f t="shared" si="47"/>
        <v/>
      </c>
      <c r="CG51" s="70" t="str">
        <f t="shared" si="47"/>
        <v/>
      </c>
      <c r="CH51" s="70" t="str">
        <f t="shared" si="47"/>
        <v/>
      </c>
      <c r="CI51" s="70" t="str">
        <f t="shared" si="47"/>
        <v/>
      </c>
      <c r="CJ51" s="70" t="str">
        <f t="shared" si="47"/>
        <v/>
      </c>
      <c r="CK51" s="70" t="str">
        <f t="shared" si="47"/>
        <v/>
      </c>
      <c r="CL51" s="70" t="str">
        <f t="shared" si="47"/>
        <v/>
      </c>
      <c r="CM51" s="70" t="str">
        <f t="shared" si="47"/>
        <v/>
      </c>
      <c r="CN51" s="70" t="str">
        <f t="shared" si="47"/>
        <v/>
      </c>
      <c r="CO51" s="70" t="str">
        <f t="shared" si="48"/>
        <v/>
      </c>
      <c r="CP51" s="70" t="str">
        <f t="shared" si="48"/>
        <v/>
      </c>
      <c r="CQ51" s="54" t="str">
        <f t="shared" si="48"/>
        <v/>
      </c>
      <c r="CR51" s="54" t="str">
        <f t="shared" si="48"/>
        <v/>
      </c>
      <c r="CS51" s="54" t="str">
        <f t="shared" si="48"/>
        <v/>
      </c>
      <c r="CT51" s="54" t="str">
        <f t="shared" si="48"/>
        <v/>
      </c>
      <c r="CU51" s="54" t="str">
        <f t="shared" si="48"/>
        <v/>
      </c>
      <c r="CV51" s="54" t="str">
        <f t="shared" si="48"/>
        <v/>
      </c>
      <c r="CW51" s="54" t="str">
        <f t="shared" si="48"/>
        <v/>
      </c>
      <c r="CX51" s="54" t="str">
        <f t="shared" si="48"/>
        <v/>
      </c>
      <c r="CY51" s="54" t="str">
        <f t="shared" si="49"/>
        <v/>
      </c>
      <c r="CZ51" s="54" t="str">
        <f t="shared" si="49"/>
        <v/>
      </c>
      <c r="DA51" s="54" t="str">
        <f t="shared" si="49"/>
        <v/>
      </c>
      <c r="DB51" s="54" t="str">
        <f t="shared" si="49"/>
        <v/>
      </c>
      <c r="DC51" s="54" t="str">
        <f t="shared" si="49"/>
        <v/>
      </c>
      <c r="DD51" s="54" t="str">
        <f t="shared" si="49"/>
        <v/>
      </c>
      <c r="DE51" s="54" t="str">
        <f t="shared" si="49"/>
        <v/>
      </c>
      <c r="DF51" s="54" t="str">
        <f t="shared" si="49"/>
        <v/>
      </c>
      <c r="DG51" s="54" t="str">
        <f t="shared" si="49"/>
        <v/>
      </c>
      <c r="DH51" s="73" t="str">
        <f t="shared" si="49"/>
        <v/>
      </c>
      <c r="DI51" s="54" t="s">
        <v>511</v>
      </c>
      <c r="DJ51" s="54" t="s">
        <v>512</v>
      </c>
    </row>
    <row r="52" spans="1:114">
      <c r="A52" s="74">
        <v>200099</v>
      </c>
      <c r="B52" s="68" t="s">
        <v>132</v>
      </c>
      <c r="C52" s="68" t="s">
        <v>133</v>
      </c>
      <c r="D52" s="68" t="s">
        <v>156</v>
      </c>
      <c r="E52" s="68" t="s">
        <v>1401</v>
      </c>
      <c r="F52" s="68"/>
      <c r="G52" s="68"/>
      <c r="H52" s="68"/>
      <c r="I52" s="76">
        <v>90</v>
      </c>
      <c r="J52" s="76">
        <v>0</v>
      </c>
      <c r="K52" s="76">
        <v>48</v>
      </c>
      <c r="L52" s="76">
        <v>10</v>
      </c>
      <c r="M52" s="76">
        <v>32</v>
      </c>
      <c r="N52" s="76">
        <v>42</v>
      </c>
      <c r="O52" s="76">
        <v>0</v>
      </c>
      <c r="P52" s="76">
        <v>90</v>
      </c>
      <c r="Q52" s="69">
        <f t="shared" si="40"/>
        <v>200099</v>
      </c>
      <c r="R52" s="69">
        <f>COUNTIF($T$4:T52,T52)</f>
        <v>16</v>
      </c>
      <c r="S52" s="69" t="str">
        <f>IF(R52=1,COUNTIF($R$4:R52,1),"")</f>
        <v/>
      </c>
      <c r="T52" s="70" t="str">
        <f>施設状況!$D52&amp;施設状況!$B52</f>
        <v>北区01保育所</v>
      </c>
      <c r="U52" s="70" t="str">
        <f>施設状況!$E52</f>
        <v>ニチイキッズさっぽろ保育園</v>
      </c>
      <c r="V52" s="71">
        <v>48</v>
      </c>
      <c r="W52" s="72" t="str">
        <f t="shared" si="50"/>
        <v/>
      </c>
      <c r="X52" s="70" t="str">
        <f t="shared" si="41"/>
        <v/>
      </c>
      <c r="Y52" s="70" t="str">
        <f t="shared" si="41"/>
        <v/>
      </c>
      <c r="Z52" s="70" t="str">
        <f t="shared" si="41"/>
        <v/>
      </c>
      <c r="AA52" s="70" t="str">
        <f t="shared" si="41"/>
        <v/>
      </c>
      <c r="AB52" s="70" t="str">
        <f t="shared" si="41"/>
        <v/>
      </c>
      <c r="AC52" s="70" t="str">
        <f t="shared" si="41"/>
        <v/>
      </c>
      <c r="AD52" s="70" t="str">
        <f t="shared" si="41"/>
        <v/>
      </c>
      <c r="AE52" s="70" t="str">
        <f t="shared" si="41"/>
        <v/>
      </c>
      <c r="AF52" s="70" t="str">
        <f t="shared" si="41"/>
        <v/>
      </c>
      <c r="AG52" s="70" t="str">
        <f t="shared" si="42"/>
        <v/>
      </c>
      <c r="AH52" s="70" t="str">
        <f t="shared" si="42"/>
        <v/>
      </c>
      <c r="AI52" s="70" t="str">
        <f t="shared" si="42"/>
        <v/>
      </c>
      <c r="AJ52" s="70" t="str">
        <f t="shared" si="42"/>
        <v/>
      </c>
      <c r="AK52" s="70" t="str">
        <f t="shared" si="42"/>
        <v/>
      </c>
      <c r="AL52" s="70" t="str">
        <f t="shared" si="42"/>
        <v/>
      </c>
      <c r="AM52" s="70" t="str">
        <f t="shared" si="42"/>
        <v/>
      </c>
      <c r="AN52" s="70" t="str">
        <f t="shared" si="42"/>
        <v/>
      </c>
      <c r="AO52" s="70" t="str">
        <f t="shared" si="42"/>
        <v/>
      </c>
      <c r="AP52" s="70" t="str">
        <f t="shared" si="42"/>
        <v/>
      </c>
      <c r="AQ52" s="70" t="str">
        <f t="shared" si="43"/>
        <v/>
      </c>
      <c r="AR52" s="70" t="str">
        <f t="shared" si="43"/>
        <v/>
      </c>
      <c r="AS52" s="70" t="str">
        <f t="shared" si="43"/>
        <v/>
      </c>
      <c r="AT52" s="70" t="str">
        <f t="shared" si="43"/>
        <v/>
      </c>
      <c r="AU52" s="70" t="str">
        <f t="shared" si="43"/>
        <v/>
      </c>
      <c r="AV52" s="70" t="str">
        <f t="shared" si="43"/>
        <v/>
      </c>
      <c r="AW52" s="70" t="str">
        <f t="shared" si="43"/>
        <v/>
      </c>
      <c r="AX52" s="70" t="str">
        <f t="shared" si="43"/>
        <v/>
      </c>
      <c r="AY52" s="70" t="str">
        <f t="shared" si="43"/>
        <v/>
      </c>
      <c r="AZ52" s="70" t="str">
        <f t="shared" si="43"/>
        <v/>
      </c>
      <c r="BA52" s="70" t="str">
        <f t="shared" si="44"/>
        <v/>
      </c>
      <c r="BB52" s="70" t="str">
        <f t="shared" si="44"/>
        <v/>
      </c>
      <c r="BC52" s="70" t="str">
        <f t="shared" si="44"/>
        <v/>
      </c>
      <c r="BD52" s="70" t="str">
        <f t="shared" si="44"/>
        <v/>
      </c>
      <c r="BE52" s="70" t="str">
        <f t="shared" si="44"/>
        <v/>
      </c>
      <c r="BF52" s="70" t="str">
        <f t="shared" si="44"/>
        <v/>
      </c>
      <c r="BG52" s="70" t="str">
        <f t="shared" si="44"/>
        <v/>
      </c>
      <c r="BH52" s="70" t="str">
        <f t="shared" si="44"/>
        <v/>
      </c>
      <c r="BI52" s="70" t="str">
        <f t="shared" si="44"/>
        <v/>
      </c>
      <c r="BJ52" s="70" t="str">
        <f t="shared" si="44"/>
        <v/>
      </c>
      <c r="BK52" s="70" t="str">
        <f t="shared" si="45"/>
        <v/>
      </c>
      <c r="BL52" s="70" t="str">
        <f t="shared" si="45"/>
        <v/>
      </c>
      <c r="BM52" s="70" t="str">
        <f t="shared" si="45"/>
        <v/>
      </c>
      <c r="BN52" s="70" t="str">
        <f t="shared" si="45"/>
        <v/>
      </c>
      <c r="BO52" s="70" t="str">
        <f t="shared" si="45"/>
        <v/>
      </c>
      <c r="BP52" s="70" t="str">
        <f t="shared" si="45"/>
        <v/>
      </c>
      <c r="BQ52" s="70" t="str">
        <f t="shared" si="45"/>
        <v/>
      </c>
      <c r="BR52" s="70" t="str">
        <f t="shared" si="45"/>
        <v/>
      </c>
      <c r="BS52" s="70" t="str">
        <f t="shared" si="45"/>
        <v/>
      </c>
      <c r="BT52" s="70" t="str">
        <f t="shared" si="45"/>
        <v/>
      </c>
      <c r="BU52" s="70" t="str">
        <f t="shared" si="46"/>
        <v/>
      </c>
      <c r="BV52" s="70" t="str">
        <f t="shared" si="46"/>
        <v/>
      </c>
      <c r="BW52" s="70" t="str">
        <f t="shared" si="46"/>
        <v/>
      </c>
      <c r="BX52" s="70" t="str">
        <f t="shared" si="46"/>
        <v/>
      </c>
      <c r="BY52" s="70" t="str">
        <f t="shared" si="46"/>
        <v/>
      </c>
      <c r="BZ52" s="70" t="str">
        <f t="shared" si="46"/>
        <v/>
      </c>
      <c r="CA52" s="70" t="str">
        <f t="shared" si="46"/>
        <v/>
      </c>
      <c r="CB52" s="70" t="str">
        <f t="shared" si="46"/>
        <v/>
      </c>
      <c r="CC52" s="70" t="str">
        <f t="shared" si="46"/>
        <v/>
      </c>
      <c r="CD52" s="70" t="str">
        <f t="shared" si="46"/>
        <v/>
      </c>
      <c r="CE52" s="70" t="str">
        <f t="shared" si="47"/>
        <v/>
      </c>
      <c r="CF52" s="70" t="str">
        <f t="shared" si="47"/>
        <v/>
      </c>
      <c r="CG52" s="70" t="str">
        <f t="shared" si="47"/>
        <v/>
      </c>
      <c r="CH52" s="70" t="str">
        <f t="shared" si="47"/>
        <v/>
      </c>
      <c r="CI52" s="70" t="str">
        <f t="shared" si="47"/>
        <v/>
      </c>
      <c r="CJ52" s="70" t="str">
        <f t="shared" si="47"/>
        <v/>
      </c>
      <c r="CK52" s="70" t="str">
        <f t="shared" si="47"/>
        <v/>
      </c>
      <c r="CL52" s="70" t="str">
        <f t="shared" si="47"/>
        <v/>
      </c>
      <c r="CM52" s="70" t="str">
        <f t="shared" si="47"/>
        <v/>
      </c>
      <c r="CN52" s="70" t="str">
        <f t="shared" si="47"/>
        <v/>
      </c>
      <c r="CO52" s="70" t="str">
        <f t="shared" si="48"/>
        <v/>
      </c>
      <c r="CP52" s="70" t="str">
        <f t="shared" si="48"/>
        <v/>
      </c>
      <c r="CQ52" s="54" t="str">
        <f t="shared" si="48"/>
        <v/>
      </c>
      <c r="CR52" s="54" t="str">
        <f t="shared" si="48"/>
        <v/>
      </c>
      <c r="CS52" s="54" t="str">
        <f t="shared" si="48"/>
        <v/>
      </c>
      <c r="CT52" s="54" t="str">
        <f t="shared" si="48"/>
        <v/>
      </c>
      <c r="CU52" s="54" t="str">
        <f t="shared" si="48"/>
        <v/>
      </c>
      <c r="CV52" s="54" t="str">
        <f t="shared" si="48"/>
        <v/>
      </c>
      <c r="CW52" s="54" t="str">
        <f t="shared" si="48"/>
        <v/>
      </c>
      <c r="CX52" s="54" t="str">
        <f t="shared" si="48"/>
        <v/>
      </c>
      <c r="CY52" s="54" t="str">
        <f t="shared" si="49"/>
        <v/>
      </c>
      <c r="CZ52" s="54" t="str">
        <f t="shared" si="49"/>
        <v/>
      </c>
      <c r="DA52" s="54" t="str">
        <f t="shared" si="49"/>
        <v/>
      </c>
      <c r="DB52" s="54" t="str">
        <f t="shared" si="49"/>
        <v/>
      </c>
      <c r="DC52" s="54" t="str">
        <f t="shared" si="49"/>
        <v/>
      </c>
      <c r="DD52" s="54" t="str">
        <f t="shared" si="49"/>
        <v/>
      </c>
      <c r="DE52" s="54" t="str">
        <f t="shared" si="49"/>
        <v/>
      </c>
      <c r="DF52" s="54" t="str">
        <f t="shared" si="49"/>
        <v/>
      </c>
      <c r="DG52" s="54" t="str">
        <f t="shared" si="49"/>
        <v/>
      </c>
      <c r="DH52" s="73" t="str">
        <f t="shared" si="49"/>
        <v/>
      </c>
      <c r="DI52" s="54" t="s">
        <v>516</v>
      </c>
      <c r="DJ52" s="54" t="s">
        <v>517</v>
      </c>
    </row>
    <row r="53" spans="1:114">
      <c r="A53" s="74">
        <v>200107</v>
      </c>
      <c r="B53" s="68" t="s">
        <v>132</v>
      </c>
      <c r="C53" s="68" t="s">
        <v>133</v>
      </c>
      <c r="D53" s="68" t="s">
        <v>156</v>
      </c>
      <c r="E53" s="68" t="s">
        <v>1402</v>
      </c>
      <c r="F53" s="68"/>
      <c r="G53" s="68"/>
      <c r="H53" s="68"/>
      <c r="I53" s="68">
        <v>70</v>
      </c>
      <c r="J53" s="68">
        <v>0</v>
      </c>
      <c r="K53" s="68">
        <v>36</v>
      </c>
      <c r="L53" s="68">
        <v>8</v>
      </c>
      <c r="M53" s="68">
        <v>16</v>
      </c>
      <c r="N53" s="68">
        <v>24</v>
      </c>
      <c r="O53" s="68">
        <v>0</v>
      </c>
      <c r="P53" s="68">
        <v>60</v>
      </c>
      <c r="Q53" s="69">
        <f t="shared" si="40"/>
        <v>200107</v>
      </c>
      <c r="R53" s="69">
        <f>COUNTIF($T$4:T53,T53)</f>
        <v>17</v>
      </c>
      <c r="S53" s="69" t="str">
        <f>IF(R53=1,COUNTIF($R$4:R53,1),"")</f>
        <v/>
      </c>
      <c r="T53" s="70" t="str">
        <f>施設状況!$D53&amp;施設状況!$B53</f>
        <v>北区01保育所</v>
      </c>
      <c r="U53" s="70" t="str">
        <f>施設状況!$E53</f>
        <v>保育所おーるまいてぃ屯田園</v>
      </c>
      <c r="V53" s="71">
        <v>49</v>
      </c>
      <c r="W53" s="72" t="str">
        <f t="shared" si="50"/>
        <v/>
      </c>
      <c r="X53" s="70" t="str">
        <f t="shared" si="41"/>
        <v/>
      </c>
      <c r="Y53" s="70" t="str">
        <f t="shared" si="41"/>
        <v/>
      </c>
      <c r="Z53" s="70" t="str">
        <f t="shared" si="41"/>
        <v/>
      </c>
      <c r="AA53" s="70" t="str">
        <f t="shared" si="41"/>
        <v/>
      </c>
      <c r="AB53" s="70" t="str">
        <f t="shared" si="41"/>
        <v/>
      </c>
      <c r="AC53" s="70" t="str">
        <f t="shared" si="41"/>
        <v/>
      </c>
      <c r="AD53" s="70" t="str">
        <f t="shared" si="41"/>
        <v/>
      </c>
      <c r="AE53" s="70" t="str">
        <f t="shared" si="41"/>
        <v/>
      </c>
      <c r="AF53" s="70" t="str">
        <f t="shared" si="41"/>
        <v/>
      </c>
      <c r="AG53" s="70" t="str">
        <f t="shared" si="42"/>
        <v/>
      </c>
      <c r="AH53" s="70" t="str">
        <f t="shared" si="42"/>
        <v/>
      </c>
      <c r="AI53" s="70" t="str">
        <f t="shared" si="42"/>
        <v/>
      </c>
      <c r="AJ53" s="70" t="str">
        <f t="shared" si="42"/>
        <v/>
      </c>
      <c r="AK53" s="70" t="str">
        <f t="shared" si="42"/>
        <v/>
      </c>
      <c r="AL53" s="70" t="str">
        <f t="shared" si="42"/>
        <v/>
      </c>
      <c r="AM53" s="70" t="str">
        <f t="shared" si="42"/>
        <v/>
      </c>
      <c r="AN53" s="70" t="str">
        <f t="shared" si="42"/>
        <v/>
      </c>
      <c r="AO53" s="70" t="str">
        <f t="shared" si="42"/>
        <v/>
      </c>
      <c r="AP53" s="70" t="str">
        <f t="shared" si="42"/>
        <v/>
      </c>
      <c r="AQ53" s="70" t="str">
        <f t="shared" si="43"/>
        <v/>
      </c>
      <c r="AR53" s="70" t="str">
        <f t="shared" si="43"/>
        <v/>
      </c>
      <c r="AS53" s="70" t="str">
        <f t="shared" si="43"/>
        <v/>
      </c>
      <c r="AT53" s="70" t="str">
        <f t="shared" si="43"/>
        <v/>
      </c>
      <c r="AU53" s="70" t="str">
        <f t="shared" si="43"/>
        <v/>
      </c>
      <c r="AV53" s="70" t="str">
        <f t="shared" si="43"/>
        <v/>
      </c>
      <c r="AW53" s="70" t="str">
        <f t="shared" si="43"/>
        <v/>
      </c>
      <c r="AX53" s="70" t="str">
        <f t="shared" si="43"/>
        <v/>
      </c>
      <c r="AY53" s="70" t="str">
        <f t="shared" si="43"/>
        <v/>
      </c>
      <c r="AZ53" s="70" t="str">
        <f t="shared" si="43"/>
        <v/>
      </c>
      <c r="BA53" s="70" t="str">
        <f t="shared" si="44"/>
        <v/>
      </c>
      <c r="BB53" s="70" t="str">
        <f t="shared" si="44"/>
        <v/>
      </c>
      <c r="BC53" s="70" t="str">
        <f t="shared" si="44"/>
        <v/>
      </c>
      <c r="BD53" s="70" t="str">
        <f t="shared" si="44"/>
        <v/>
      </c>
      <c r="BE53" s="70" t="str">
        <f t="shared" si="44"/>
        <v/>
      </c>
      <c r="BF53" s="70" t="str">
        <f t="shared" si="44"/>
        <v/>
      </c>
      <c r="BG53" s="70" t="str">
        <f t="shared" si="44"/>
        <v/>
      </c>
      <c r="BH53" s="70" t="str">
        <f t="shared" si="44"/>
        <v/>
      </c>
      <c r="BI53" s="70" t="str">
        <f t="shared" si="44"/>
        <v/>
      </c>
      <c r="BJ53" s="70" t="str">
        <f t="shared" si="44"/>
        <v/>
      </c>
      <c r="BK53" s="70" t="str">
        <f t="shared" si="45"/>
        <v/>
      </c>
      <c r="BL53" s="70" t="str">
        <f t="shared" si="45"/>
        <v/>
      </c>
      <c r="BM53" s="70" t="str">
        <f t="shared" si="45"/>
        <v/>
      </c>
      <c r="BN53" s="70" t="str">
        <f t="shared" si="45"/>
        <v/>
      </c>
      <c r="BO53" s="70" t="str">
        <f t="shared" si="45"/>
        <v/>
      </c>
      <c r="BP53" s="70" t="str">
        <f t="shared" si="45"/>
        <v/>
      </c>
      <c r="BQ53" s="70" t="str">
        <f t="shared" si="45"/>
        <v/>
      </c>
      <c r="BR53" s="70" t="str">
        <f t="shared" si="45"/>
        <v/>
      </c>
      <c r="BS53" s="70" t="str">
        <f t="shared" si="45"/>
        <v/>
      </c>
      <c r="BT53" s="70" t="str">
        <f t="shared" si="45"/>
        <v/>
      </c>
      <c r="BU53" s="70" t="str">
        <f t="shared" si="46"/>
        <v/>
      </c>
      <c r="BV53" s="70" t="str">
        <f t="shared" si="46"/>
        <v/>
      </c>
      <c r="BW53" s="70" t="str">
        <f t="shared" si="46"/>
        <v/>
      </c>
      <c r="BX53" s="70" t="str">
        <f t="shared" si="46"/>
        <v/>
      </c>
      <c r="BY53" s="70" t="str">
        <f t="shared" si="46"/>
        <v/>
      </c>
      <c r="BZ53" s="70" t="str">
        <f t="shared" si="46"/>
        <v/>
      </c>
      <c r="CA53" s="70" t="str">
        <f t="shared" si="46"/>
        <v/>
      </c>
      <c r="CB53" s="70" t="str">
        <f t="shared" si="46"/>
        <v/>
      </c>
      <c r="CC53" s="70" t="str">
        <f t="shared" si="46"/>
        <v/>
      </c>
      <c r="CD53" s="70" t="str">
        <f t="shared" si="46"/>
        <v/>
      </c>
      <c r="CE53" s="70" t="str">
        <f t="shared" si="47"/>
        <v/>
      </c>
      <c r="CF53" s="70" t="str">
        <f t="shared" si="47"/>
        <v/>
      </c>
      <c r="CG53" s="70" t="str">
        <f t="shared" si="47"/>
        <v/>
      </c>
      <c r="CH53" s="70" t="str">
        <f t="shared" si="47"/>
        <v/>
      </c>
      <c r="CI53" s="70" t="str">
        <f t="shared" si="47"/>
        <v/>
      </c>
      <c r="CJ53" s="70" t="str">
        <f t="shared" si="47"/>
        <v/>
      </c>
      <c r="CK53" s="70" t="str">
        <f t="shared" si="47"/>
        <v/>
      </c>
      <c r="CL53" s="70" t="str">
        <f t="shared" si="47"/>
        <v/>
      </c>
      <c r="CM53" s="70" t="str">
        <f t="shared" si="47"/>
        <v/>
      </c>
      <c r="CN53" s="70" t="str">
        <f t="shared" si="47"/>
        <v/>
      </c>
      <c r="CO53" s="70" t="str">
        <f t="shared" si="48"/>
        <v/>
      </c>
      <c r="CP53" s="70" t="str">
        <f t="shared" si="48"/>
        <v/>
      </c>
      <c r="CQ53" s="54" t="str">
        <f t="shared" si="48"/>
        <v/>
      </c>
      <c r="CR53" s="54" t="str">
        <f t="shared" si="48"/>
        <v/>
      </c>
      <c r="CS53" s="54" t="str">
        <f t="shared" si="48"/>
        <v/>
      </c>
      <c r="CT53" s="54" t="str">
        <f t="shared" si="48"/>
        <v/>
      </c>
      <c r="CU53" s="54" t="str">
        <f t="shared" si="48"/>
        <v/>
      </c>
      <c r="CV53" s="54" t="str">
        <f t="shared" si="48"/>
        <v/>
      </c>
      <c r="CW53" s="54" t="str">
        <f t="shared" si="48"/>
        <v/>
      </c>
      <c r="CX53" s="54" t="str">
        <f t="shared" si="48"/>
        <v/>
      </c>
      <c r="CY53" s="54" t="str">
        <f t="shared" si="49"/>
        <v/>
      </c>
      <c r="CZ53" s="54" t="str">
        <f t="shared" si="49"/>
        <v/>
      </c>
      <c r="DA53" s="54" t="str">
        <f t="shared" si="49"/>
        <v/>
      </c>
      <c r="DB53" s="54" t="str">
        <f t="shared" si="49"/>
        <v/>
      </c>
      <c r="DC53" s="54" t="str">
        <f t="shared" si="49"/>
        <v/>
      </c>
      <c r="DD53" s="54" t="str">
        <f t="shared" si="49"/>
        <v/>
      </c>
      <c r="DE53" s="54" t="str">
        <f t="shared" si="49"/>
        <v/>
      </c>
      <c r="DF53" s="54" t="str">
        <f t="shared" si="49"/>
        <v/>
      </c>
      <c r="DG53" s="54" t="str">
        <f t="shared" si="49"/>
        <v/>
      </c>
      <c r="DH53" s="73" t="str">
        <f t="shared" si="49"/>
        <v/>
      </c>
      <c r="DI53" s="54" t="s">
        <v>458</v>
      </c>
      <c r="DJ53" s="54" t="s">
        <v>520</v>
      </c>
    </row>
    <row r="54" spans="1:114">
      <c r="A54" s="74">
        <v>200117</v>
      </c>
      <c r="B54" s="68" t="s">
        <v>132</v>
      </c>
      <c r="C54" s="68" t="s">
        <v>133</v>
      </c>
      <c r="D54" s="68" t="s">
        <v>156</v>
      </c>
      <c r="E54" s="68" t="s">
        <v>1403</v>
      </c>
      <c r="F54" s="68"/>
      <c r="G54" s="68"/>
      <c r="H54" s="68"/>
      <c r="I54" s="68">
        <v>90</v>
      </c>
      <c r="J54" s="68">
        <v>0</v>
      </c>
      <c r="K54" s="68">
        <v>47</v>
      </c>
      <c r="L54" s="68">
        <v>13</v>
      </c>
      <c r="M54" s="68">
        <v>30</v>
      </c>
      <c r="N54" s="68">
        <v>43</v>
      </c>
      <c r="O54" s="68">
        <v>0</v>
      </c>
      <c r="P54" s="68">
        <v>90</v>
      </c>
      <c r="Q54" s="69">
        <f t="shared" si="40"/>
        <v>200117</v>
      </c>
      <c r="R54" s="69">
        <f>COUNTIF($T$4:T54,T54)</f>
        <v>18</v>
      </c>
      <c r="S54" s="69" t="str">
        <f>IF(R54=1,COUNTIF($R$4:R54,1),"")</f>
        <v/>
      </c>
      <c r="T54" s="70" t="str">
        <f>施設状況!$D54&amp;施設状況!$B54</f>
        <v>北区01保育所</v>
      </c>
      <c r="U54" s="70" t="str">
        <f>施設状況!$E54</f>
        <v>あいの里第２協働保育園</v>
      </c>
      <c r="V54" s="71">
        <v>50</v>
      </c>
      <c r="W54" s="72" t="str">
        <f t="shared" si="50"/>
        <v/>
      </c>
      <c r="X54" s="70" t="str">
        <f t="shared" si="41"/>
        <v/>
      </c>
      <c r="Y54" s="70" t="str">
        <f t="shared" si="41"/>
        <v/>
      </c>
      <c r="Z54" s="52" t="str">
        <f t="shared" si="41"/>
        <v/>
      </c>
      <c r="AA54" s="52" t="str">
        <f t="shared" si="41"/>
        <v/>
      </c>
      <c r="AB54" s="52" t="str">
        <f t="shared" si="41"/>
        <v/>
      </c>
      <c r="AC54" s="52" t="str">
        <f t="shared" si="41"/>
        <v/>
      </c>
      <c r="AD54" s="70" t="str">
        <f t="shared" si="41"/>
        <v/>
      </c>
      <c r="AE54" s="52" t="str">
        <f t="shared" si="41"/>
        <v/>
      </c>
      <c r="AF54" s="54" t="str">
        <f t="shared" si="41"/>
        <v/>
      </c>
      <c r="AG54" s="54" t="str">
        <f t="shared" si="42"/>
        <v/>
      </c>
      <c r="AH54" s="54" t="str">
        <f t="shared" si="42"/>
        <v/>
      </c>
      <c r="AI54" s="54" t="str">
        <f t="shared" si="42"/>
        <v/>
      </c>
      <c r="AJ54" s="54" t="str">
        <f t="shared" si="42"/>
        <v/>
      </c>
      <c r="AK54" s="54" t="str">
        <f t="shared" si="42"/>
        <v/>
      </c>
      <c r="AL54" s="54" t="str">
        <f t="shared" si="42"/>
        <v/>
      </c>
      <c r="AM54" s="54" t="str">
        <f t="shared" si="42"/>
        <v/>
      </c>
      <c r="AN54" s="54" t="str">
        <f t="shared" si="42"/>
        <v/>
      </c>
      <c r="AO54" s="54" t="str">
        <f t="shared" si="42"/>
        <v/>
      </c>
      <c r="AP54" s="54" t="str">
        <f t="shared" si="42"/>
        <v/>
      </c>
      <c r="AQ54" s="54" t="str">
        <f t="shared" si="43"/>
        <v/>
      </c>
      <c r="AR54" s="54" t="str">
        <f t="shared" si="43"/>
        <v/>
      </c>
      <c r="AS54" s="54" t="str">
        <f t="shared" si="43"/>
        <v/>
      </c>
      <c r="AT54" s="54" t="str">
        <f t="shared" si="43"/>
        <v/>
      </c>
      <c r="AU54" s="54" t="str">
        <f t="shared" si="43"/>
        <v/>
      </c>
      <c r="AV54" s="54" t="str">
        <f t="shared" si="43"/>
        <v/>
      </c>
      <c r="AW54" s="54" t="str">
        <f t="shared" si="43"/>
        <v/>
      </c>
      <c r="AX54" s="54" t="str">
        <f t="shared" si="43"/>
        <v/>
      </c>
      <c r="AY54" s="54" t="str">
        <f t="shared" si="43"/>
        <v/>
      </c>
      <c r="AZ54" s="54" t="str">
        <f t="shared" si="43"/>
        <v/>
      </c>
      <c r="BA54" s="54" t="str">
        <f t="shared" si="44"/>
        <v/>
      </c>
      <c r="BB54" s="54" t="str">
        <f t="shared" si="44"/>
        <v/>
      </c>
      <c r="BC54" s="54" t="str">
        <f t="shared" si="44"/>
        <v/>
      </c>
      <c r="BD54" s="54" t="str">
        <f t="shared" si="44"/>
        <v/>
      </c>
      <c r="BE54" s="54" t="str">
        <f t="shared" si="44"/>
        <v/>
      </c>
      <c r="BF54" s="54" t="str">
        <f t="shared" si="44"/>
        <v/>
      </c>
      <c r="BG54" s="54" t="str">
        <f t="shared" si="44"/>
        <v/>
      </c>
      <c r="BH54" s="54" t="str">
        <f t="shared" si="44"/>
        <v/>
      </c>
      <c r="BI54" s="54" t="str">
        <f t="shared" si="44"/>
        <v/>
      </c>
      <c r="BJ54" s="54" t="str">
        <f t="shared" si="44"/>
        <v/>
      </c>
      <c r="BK54" s="54" t="str">
        <f t="shared" si="45"/>
        <v/>
      </c>
      <c r="BL54" s="54" t="str">
        <f t="shared" si="45"/>
        <v/>
      </c>
      <c r="BM54" s="54" t="str">
        <f t="shared" si="45"/>
        <v/>
      </c>
      <c r="BN54" s="54" t="str">
        <f t="shared" si="45"/>
        <v/>
      </c>
      <c r="BO54" s="54" t="str">
        <f t="shared" si="45"/>
        <v/>
      </c>
      <c r="BP54" s="54" t="str">
        <f t="shared" si="45"/>
        <v/>
      </c>
      <c r="BQ54" s="54" t="str">
        <f t="shared" si="45"/>
        <v/>
      </c>
      <c r="BR54" s="54" t="str">
        <f t="shared" si="45"/>
        <v/>
      </c>
      <c r="BS54" s="54" t="str">
        <f t="shared" si="45"/>
        <v/>
      </c>
      <c r="BT54" s="54" t="str">
        <f t="shared" si="45"/>
        <v/>
      </c>
      <c r="BU54" s="54" t="str">
        <f t="shared" si="46"/>
        <v/>
      </c>
      <c r="BV54" s="54" t="str">
        <f t="shared" si="46"/>
        <v/>
      </c>
      <c r="BW54" s="54" t="str">
        <f t="shared" si="46"/>
        <v/>
      </c>
      <c r="BX54" s="54" t="str">
        <f t="shared" si="46"/>
        <v/>
      </c>
      <c r="BY54" s="54" t="str">
        <f t="shared" si="46"/>
        <v/>
      </c>
      <c r="BZ54" s="54" t="str">
        <f t="shared" si="46"/>
        <v/>
      </c>
      <c r="CA54" s="54" t="str">
        <f t="shared" si="46"/>
        <v/>
      </c>
      <c r="CB54" s="54" t="str">
        <f t="shared" si="46"/>
        <v/>
      </c>
      <c r="CC54" s="54" t="str">
        <f t="shared" si="46"/>
        <v/>
      </c>
      <c r="CD54" s="54" t="str">
        <f t="shared" si="46"/>
        <v/>
      </c>
      <c r="CE54" s="54" t="str">
        <f t="shared" si="47"/>
        <v/>
      </c>
      <c r="CF54" s="54" t="str">
        <f t="shared" si="47"/>
        <v/>
      </c>
      <c r="CG54" s="54" t="str">
        <f t="shared" si="47"/>
        <v/>
      </c>
      <c r="CH54" s="54" t="str">
        <f t="shared" si="47"/>
        <v/>
      </c>
      <c r="CI54" s="54" t="str">
        <f t="shared" si="47"/>
        <v/>
      </c>
      <c r="CJ54" s="54" t="str">
        <f t="shared" si="47"/>
        <v/>
      </c>
      <c r="CK54" s="54" t="str">
        <f t="shared" si="47"/>
        <v/>
      </c>
      <c r="CL54" s="54" t="str">
        <f t="shared" si="47"/>
        <v/>
      </c>
      <c r="CM54" s="54" t="str">
        <f t="shared" si="47"/>
        <v/>
      </c>
      <c r="CN54" s="54" t="str">
        <f t="shared" si="47"/>
        <v/>
      </c>
      <c r="CO54" s="54" t="str">
        <f t="shared" si="48"/>
        <v/>
      </c>
      <c r="CP54" s="54" t="str">
        <f t="shared" si="48"/>
        <v/>
      </c>
      <c r="CQ54" s="54" t="str">
        <f t="shared" si="48"/>
        <v/>
      </c>
      <c r="CR54" s="54" t="str">
        <f t="shared" si="48"/>
        <v/>
      </c>
      <c r="CS54" s="54" t="str">
        <f t="shared" si="48"/>
        <v/>
      </c>
      <c r="CT54" s="54" t="str">
        <f t="shared" si="48"/>
        <v/>
      </c>
      <c r="CU54" s="54" t="str">
        <f t="shared" si="48"/>
        <v/>
      </c>
      <c r="CV54" s="54" t="str">
        <f t="shared" si="48"/>
        <v/>
      </c>
      <c r="CW54" s="54" t="str">
        <f t="shared" si="48"/>
        <v/>
      </c>
      <c r="CX54" s="54" t="str">
        <f t="shared" si="48"/>
        <v/>
      </c>
      <c r="CY54" s="54" t="str">
        <f t="shared" si="49"/>
        <v/>
      </c>
      <c r="CZ54" s="54" t="str">
        <f t="shared" si="49"/>
        <v/>
      </c>
      <c r="DA54" s="54" t="str">
        <f t="shared" si="49"/>
        <v/>
      </c>
      <c r="DB54" s="54" t="str">
        <f t="shared" si="49"/>
        <v/>
      </c>
      <c r="DC54" s="54" t="str">
        <f t="shared" si="49"/>
        <v/>
      </c>
      <c r="DD54" s="54" t="str">
        <f t="shared" si="49"/>
        <v/>
      </c>
      <c r="DE54" s="54" t="str">
        <f t="shared" si="49"/>
        <v/>
      </c>
      <c r="DF54" s="54" t="str">
        <f t="shared" si="49"/>
        <v/>
      </c>
      <c r="DG54" s="54" t="str">
        <f t="shared" si="49"/>
        <v/>
      </c>
      <c r="DH54" s="73" t="str">
        <f t="shared" si="49"/>
        <v/>
      </c>
      <c r="DI54" s="54" t="s">
        <v>524</v>
      </c>
      <c r="DJ54" s="54" t="s">
        <v>525</v>
      </c>
    </row>
    <row r="55" spans="1:114">
      <c r="A55" s="74">
        <v>200118</v>
      </c>
      <c r="B55" s="68" t="s">
        <v>132</v>
      </c>
      <c r="C55" s="68" t="s">
        <v>133</v>
      </c>
      <c r="D55" s="68" t="s">
        <v>156</v>
      </c>
      <c r="E55" s="68" t="s">
        <v>1404</v>
      </c>
      <c r="F55" s="68"/>
      <c r="G55" s="68"/>
      <c r="H55" s="68"/>
      <c r="I55" s="68">
        <v>60</v>
      </c>
      <c r="J55" s="68">
        <v>0</v>
      </c>
      <c r="K55" s="68">
        <v>30</v>
      </c>
      <c r="L55" s="68">
        <v>10</v>
      </c>
      <c r="M55" s="68">
        <v>20</v>
      </c>
      <c r="N55" s="68">
        <v>30</v>
      </c>
      <c r="O55" s="68">
        <v>0</v>
      </c>
      <c r="P55" s="68">
        <v>60</v>
      </c>
      <c r="Q55" s="69">
        <f t="shared" si="40"/>
        <v>200118</v>
      </c>
      <c r="R55" s="69">
        <f>COUNTIF($T$4:T55,T55)</f>
        <v>19</v>
      </c>
      <c r="S55" s="69" t="str">
        <f>IF(R55=1,COUNTIF($R$4:R55,1),"")</f>
        <v/>
      </c>
      <c r="T55" s="70" t="str">
        <f>施設状況!$D55&amp;施設状況!$B55</f>
        <v>北区01保育所</v>
      </c>
      <c r="U55" s="70" t="str">
        <f>施設状況!$E55</f>
        <v>ピッコロ子ども倶楽部北大前保育所</v>
      </c>
      <c r="V55" s="71">
        <v>51</v>
      </c>
      <c r="W55" s="72" t="str">
        <f t="shared" si="50"/>
        <v/>
      </c>
      <c r="X55" s="70" t="str">
        <f t="shared" ref="X55:AF64" si="51">IFERROR(INDEX($R$4:$U$702,MATCH($V55&amp;X$3,INDEX($R$4:$R$702&amp;$T$4:$T$702,),0),MATCH("施設名",$R$3:$U$3,0)),"")</f>
        <v/>
      </c>
      <c r="Y55" s="70" t="str">
        <f t="shared" si="51"/>
        <v/>
      </c>
      <c r="Z55" s="52" t="str">
        <f t="shared" si="51"/>
        <v/>
      </c>
      <c r="AA55" s="52" t="str">
        <f t="shared" si="51"/>
        <v/>
      </c>
      <c r="AB55" s="52" t="str">
        <f t="shared" si="51"/>
        <v/>
      </c>
      <c r="AC55" s="52" t="str">
        <f t="shared" si="51"/>
        <v/>
      </c>
      <c r="AD55" s="70" t="str">
        <f t="shared" si="51"/>
        <v/>
      </c>
      <c r="AE55" s="52" t="str">
        <f t="shared" si="51"/>
        <v/>
      </c>
      <c r="AF55" s="54" t="str">
        <f t="shared" si="51"/>
        <v/>
      </c>
      <c r="AG55" s="54" t="str">
        <f t="shared" ref="AG55:AP64" si="52">IFERROR(INDEX($R$4:$U$702,MATCH($V55&amp;AG$3,INDEX($R$4:$R$702&amp;$T$4:$T$702,),0),MATCH("施設名",$R$3:$U$3,0)),"")</f>
        <v/>
      </c>
      <c r="AH55" s="54" t="str">
        <f t="shared" si="52"/>
        <v/>
      </c>
      <c r="AI55" s="54" t="str">
        <f t="shared" si="52"/>
        <v/>
      </c>
      <c r="AJ55" s="54" t="str">
        <f t="shared" si="52"/>
        <v/>
      </c>
      <c r="AK55" s="54" t="str">
        <f t="shared" si="52"/>
        <v/>
      </c>
      <c r="AL55" s="54" t="str">
        <f t="shared" si="52"/>
        <v/>
      </c>
      <c r="AM55" s="54" t="str">
        <f t="shared" si="52"/>
        <v/>
      </c>
      <c r="AN55" s="54" t="str">
        <f t="shared" si="52"/>
        <v/>
      </c>
      <c r="AO55" s="54" t="str">
        <f t="shared" si="52"/>
        <v/>
      </c>
      <c r="AP55" s="54" t="str">
        <f t="shared" si="52"/>
        <v/>
      </c>
      <c r="AQ55" s="54" t="str">
        <f t="shared" ref="AQ55:AZ64" si="53">IFERROR(INDEX($R$4:$U$702,MATCH($V55&amp;AQ$3,INDEX($R$4:$R$702&amp;$T$4:$T$702,),0),MATCH("施設名",$R$3:$U$3,0)),"")</f>
        <v/>
      </c>
      <c r="AR55" s="54" t="str">
        <f t="shared" si="53"/>
        <v/>
      </c>
      <c r="AS55" s="54" t="str">
        <f t="shared" si="53"/>
        <v/>
      </c>
      <c r="AT55" s="54" t="str">
        <f t="shared" si="53"/>
        <v/>
      </c>
      <c r="AU55" s="54" t="str">
        <f t="shared" si="53"/>
        <v/>
      </c>
      <c r="AV55" s="54" t="str">
        <f t="shared" si="53"/>
        <v/>
      </c>
      <c r="AW55" s="54" t="str">
        <f t="shared" si="53"/>
        <v/>
      </c>
      <c r="AX55" s="54" t="str">
        <f t="shared" si="53"/>
        <v/>
      </c>
      <c r="AY55" s="54" t="str">
        <f t="shared" si="53"/>
        <v/>
      </c>
      <c r="AZ55" s="54" t="str">
        <f t="shared" si="53"/>
        <v/>
      </c>
      <c r="BA55" s="54" t="str">
        <f t="shared" ref="BA55:BJ64" si="54">IFERROR(INDEX($R$4:$U$702,MATCH($V55&amp;BA$3,INDEX($R$4:$R$702&amp;$T$4:$T$702,),0),MATCH("施設名",$R$3:$U$3,0)),"")</f>
        <v/>
      </c>
      <c r="BB55" s="54" t="str">
        <f t="shared" si="54"/>
        <v/>
      </c>
      <c r="BC55" s="54" t="str">
        <f t="shared" si="54"/>
        <v/>
      </c>
      <c r="BD55" s="54" t="str">
        <f t="shared" si="54"/>
        <v/>
      </c>
      <c r="BE55" s="54" t="str">
        <f t="shared" si="54"/>
        <v/>
      </c>
      <c r="BF55" s="54" t="str">
        <f t="shared" si="54"/>
        <v/>
      </c>
      <c r="BG55" s="54" t="str">
        <f t="shared" si="54"/>
        <v/>
      </c>
      <c r="BH55" s="54" t="str">
        <f t="shared" si="54"/>
        <v/>
      </c>
      <c r="BI55" s="54" t="str">
        <f t="shared" si="54"/>
        <v/>
      </c>
      <c r="BJ55" s="54" t="str">
        <f t="shared" si="54"/>
        <v/>
      </c>
      <c r="BK55" s="54" t="str">
        <f t="shared" ref="BK55:BT64" si="55">IFERROR(INDEX($R$4:$U$702,MATCH($V55&amp;BK$3,INDEX($R$4:$R$702&amp;$T$4:$T$702,),0),MATCH("施設名",$R$3:$U$3,0)),"")</f>
        <v/>
      </c>
      <c r="BL55" s="54" t="str">
        <f t="shared" si="55"/>
        <v/>
      </c>
      <c r="BM55" s="54" t="str">
        <f t="shared" si="55"/>
        <v/>
      </c>
      <c r="BN55" s="54" t="str">
        <f t="shared" si="55"/>
        <v/>
      </c>
      <c r="BO55" s="54" t="str">
        <f t="shared" si="55"/>
        <v/>
      </c>
      <c r="BP55" s="54" t="str">
        <f t="shared" si="55"/>
        <v/>
      </c>
      <c r="BQ55" s="54" t="str">
        <f t="shared" si="55"/>
        <v/>
      </c>
      <c r="BR55" s="54" t="str">
        <f t="shared" si="55"/>
        <v/>
      </c>
      <c r="BS55" s="54" t="str">
        <f t="shared" si="55"/>
        <v/>
      </c>
      <c r="BT55" s="54" t="str">
        <f t="shared" si="55"/>
        <v/>
      </c>
      <c r="BU55" s="54" t="str">
        <f t="shared" ref="BU55:CD64" si="56">IFERROR(INDEX($R$4:$U$702,MATCH($V55&amp;BU$3,INDEX($R$4:$R$702&amp;$T$4:$T$702,),0),MATCH("施設名",$R$3:$U$3,0)),"")</f>
        <v/>
      </c>
      <c r="BV55" s="54" t="str">
        <f t="shared" si="56"/>
        <v/>
      </c>
      <c r="BW55" s="54" t="str">
        <f t="shared" si="56"/>
        <v/>
      </c>
      <c r="BX55" s="54" t="str">
        <f t="shared" si="56"/>
        <v/>
      </c>
      <c r="BY55" s="54" t="str">
        <f t="shared" si="56"/>
        <v/>
      </c>
      <c r="BZ55" s="54" t="str">
        <f t="shared" si="56"/>
        <v/>
      </c>
      <c r="CA55" s="54" t="str">
        <f t="shared" si="56"/>
        <v/>
      </c>
      <c r="CB55" s="54" t="str">
        <f t="shared" si="56"/>
        <v/>
      </c>
      <c r="CC55" s="54" t="str">
        <f t="shared" si="56"/>
        <v/>
      </c>
      <c r="CD55" s="54" t="str">
        <f t="shared" si="56"/>
        <v/>
      </c>
      <c r="CE55" s="54" t="str">
        <f t="shared" ref="CE55:CN64" si="57">IFERROR(INDEX($R$4:$U$702,MATCH($V55&amp;CE$3,INDEX($R$4:$R$702&amp;$T$4:$T$702,),0),MATCH("施設名",$R$3:$U$3,0)),"")</f>
        <v/>
      </c>
      <c r="CF55" s="54" t="str">
        <f t="shared" si="57"/>
        <v/>
      </c>
      <c r="CG55" s="54" t="str">
        <f t="shared" si="57"/>
        <v/>
      </c>
      <c r="CH55" s="54" t="str">
        <f t="shared" si="57"/>
        <v/>
      </c>
      <c r="CI55" s="54" t="str">
        <f t="shared" si="57"/>
        <v/>
      </c>
      <c r="CJ55" s="54" t="str">
        <f t="shared" si="57"/>
        <v/>
      </c>
      <c r="CK55" s="54" t="str">
        <f t="shared" si="57"/>
        <v/>
      </c>
      <c r="CL55" s="54" t="str">
        <f t="shared" si="57"/>
        <v/>
      </c>
      <c r="CM55" s="54" t="str">
        <f t="shared" si="57"/>
        <v/>
      </c>
      <c r="CN55" s="54" t="str">
        <f t="shared" si="57"/>
        <v/>
      </c>
      <c r="CO55" s="54" t="str">
        <f t="shared" ref="CO55:CX64" si="58">IFERROR(INDEX($R$4:$U$702,MATCH($V55&amp;CO$3,INDEX($R$4:$R$702&amp;$T$4:$T$702,),0),MATCH("施設名",$R$3:$U$3,0)),"")</f>
        <v/>
      </c>
      <c r="CP55" s="54" t="str">
        <f t="shared" si="58"/>
        <v/>
      </c>
      <c r="CQ55" s="54" t="str">
        <f t="shared" si="58"/>
        <v/>
      </c>
      <c r="CR55" s="54" t="str">
        <f t="shared" si="58"/>
        <v/>
      </c>
      <c r="CS55" s="54" t="str">
        <f t="shared" si="58"/>
        <v/>
      </c>
      <c r="CT55" s="54" t="str">
        <f t="shared" si="58"/>
        <v/>
      </c>
      <c r="CU55" s="54" t="str">
        <f t="shared" si="58"/>
        <v/>
      </c>
      <c r="CV55" s="54" t="str">
        <f t="shared" si="58"/>
        <v/>
      </c>
      <c r="CW55" s="54" t="str">
        <f t="shared" si="58"/>
        <v/>
      </c>
      <c r="CX55" s="54" t="str">
        <f t="shared" si="58"/>
        <v/>
      </c>
      <c r="CY55" s="54" t="str">
        <f t="shared" ref="CY55:DH64" si="59">IFERROR(INDEX($R$4:$U$702,MATCH($V55&amp;CY$3,INDEX($R$4:$R$702&amp;$T$4:$T$702,),0),MATCH("施設名",$R$3:$U$3,0)),"")</f>
        <v/>
      </c>
      <c r="CZ55" s="54" t="str">
        <f t="shared" si="59"/>
        <v/>
      </c>
      <c r="DA55" s="54" t="str">
        <f t="shared" si="59"/>
        <v/>
      </c>
      <c r="DB55" s="54" t="str">
        <f t="shared" si="59"/>
        <v/>
      </c>
      <c r="DC55" s="54" t="str">
        <f t="shared" si="59"/>
        <v/>
      </c>
      <c r="DD55" s="54" t="str">
        <f t="shared" si="59"/>
        <v/>
      </c>
      <c r="DE55" s="54" t="str">
        <f t="shared" si="59"/>
        <v/>
      </c>
      <c r="DF55" s="54" t="str">
        <f t="shared" si="59"/>
        <v/>
      </c>
      <c r="DG55" s="54" t="str">
        <f t="shared" si="59"/>
        <v/>
      </c>
      <c r="DH55" s="73" t="str">
        <f t="shared" si="59"/>
        <v/>
      </c>
      <c r="DI55" s="54" t="s">
        <v>932</v>
      </c>
      <c r="DJ55" s="54" t="s">
        <v>527</v>
      </c>
    </row>
    <row r="56" spans="1:114">
      <c r="A56" s="74">
        <v>200119</v>
      </c>
      <c r="B56" s="68" t="s">
        <v>132</v>
      </c>
      <c r="C56" s="68" t="s">
        <v>133</v>
      </c>
      <c r="D56" s="68" t="s">
        <v>156</v>
      </c>
      <c r="E56" s="68" t="s">
        <v>1236</v>
      </c>
      <c r="F56" s="68"/>
      <c r="G56" s="68"/>
      <c r="H56" s="68"/>
      <c r="I56" s="68">
        <v>70</v>
      </c>
      <c r="J56" s="68">
        <v>0</v>
      </c>
      <c r="K56" s="68">
        <v>39</v>
      </c>
      <c r="L56" s="68">
        <v>8</v>
      </c>
      <c r="M56" s="68">
        <v>23</v>
      </c>
      <c r="N56" s="68">
        <v>31</v>
      </c>
      <c r="O56" s="68">
        <v>0</v>
      </c>
      <c r="P56" s="68">
        <v>70</v>
      </c>
      <c r="Q56" s="69">
        <f t="shared" si="40"/>
        <v>200119</v>
      </c>
      <c r="R56" s="69">
        <f>COUNTIF($T$4:T56,T56)</f>
        <v>20</v>
      </c>
      <c r="S56" s="69" t="str">
        <f>IF(R56=1,COUNTIF($R$4:R56,1),"")</f>
        <v/>
      </c>
      <c r="T56" s="70" t="str">
        <f>施設状況!$D56&amp;施設状況!$B56</f>
        <v>北区01保育所</v>
      </c>
      <c r="U56" s="70" t="str">
        <f>施設状況!$E56</f>
        <v>新川ひまわり保育園</v>
      </c>
      <c r="V56" s="71">
        <v>52</v>
      </c>
      <c r="W56" s="72" t="str">
        <f t="shared" si="50"/>
        <v/>
      </c>
      <c r="X56" s="70" t="str">
        <f t="shared" si="51"/>
        <v/>
      </c>
      <c r="Y56" s="70" t="str">
        <f t="shared" si="51"/>
        <v/>
      </c>
      <c r="Z56" s="52" t="str">
        <f t="shared" si="51"/>
        <v/>
      </c>
      <c r="AA56" s="52" t="str">
        <f t="shared" si="51"/>
        <v/>
      </c>
      <c r="AB56" s="52" t="str">
        <f t="shared" si="51"/>
        <v/>
      </c>
      <c r="AC56" s="52" t="str">
        <f t="shared" si="51"/>
        <v/>
      </c>
      <c r="AD56" s="70" t="str">
        <f t="shared" si="51"/>
        <v/>
      </c>
      <c r="AE56" s="52" t="str">
        <f t="shared" si="51"/>
        <v/>
      </c>
      <c r="AF56" s="54" t="str">
        <f t="shared" si="51"/>
        <v/>
      </c>
      <c r="AG56" s="54" t="str">
        <f t="shared" si="52"/>
        <v/>
      </c>
      <c r="AH56" s="54" t="str">
        <f t="shared" si="52"/>
        <v/>
      </c>
      <c r="AI56" s="54" t="str">
        <f t="shared" si="52"/>
        <v/>
      </c>
      <c r="AJ56" s="54" t="str">
        <f t="shared" si="52"/>
        <v/>
      </c>
      <c r="AK56" s="54" t="str">
        <f t="shared" si="52"/>
        <v/>
      </c>
      <c r="AL56" s="54" t="str">
        <f t="shared" si="52"/>
        <v/>
      </c>
      <c r="AM56" s="54" t="str">
        <f t="shared" si="52"/>
        <v/>
      </c>
      <c r="AN56" s="54" t="str">
        <f t="shared" si="52"/>
        <v/>
      </c>
      <c r="AO56" s="54" t="str">
        <f t="shared" si="52"/>
        <v/>
      </c>
      <c r="AP56" s="54" t="str">
        <f t="shared" si="52"/>
        <v/>
      </c>
      <c r="AQ56" s="54" t="str">
        <f t="shared" si="53"/>
        <v/>
      </c>
      <c r="AR56" s="54" t="str">
        <f t="shared" si="53"/>
        <v/>
      </c>
      <c r="AS56" s="54" t="str">
        <f t="shared" si="53"/>
        <v/>
      </c>
      <c r="AT56" s="54" t="str">
        <f t="shared" si="53"/>
        <v/>
      </c>
      <c r="AU56" s="54" t="str">
        <f t="shared" si="53"/>
        <v/>
      </c>
      <c r="AV56" s="54" t="str">
        <f t="shared" si="53"/>
        <v/>
      </c>
      <c r="AW56" s="54" t="str">
        <f t="shared" si="53"/>
        <v/>
      </c>
      <c r="AX56" s="54" t="str">
        <f t="shared" si="53"/>
        <v/>
      </c>
      <c r="AY56" s="54" t="str">
        <f t="shared" si="53"/>
        <v/>
      </c>
      <c r="AZ56" s="54" t="str">
        <f t="shared" si="53"/>
        <v/>
      </c>
      <c r="BA56" s="54" t="str">
        <f t="shared" si="54"/>
        <v/>
      </c>
      <c r="BB56" s="54" t="str">
        <f t="shared" si="54"/>
        <v/>
      </c>
      <c r="BC56" s="54" t="str">
        <f t="shared" si="54"/>
        <v/>
      </c>
      <c r="BD56" s="54" t="str">
        <f t="shared" si="54"/>
        <v/>
      </c>
      <c r="BE56" s="54" t="str">
        <f t="shared" si="54"/>
        <v/>
      </c>
      <c r="BF56" s="54" t="str">
        <f t="shared" si="54"/>
        <v/>
      </c>
      <c r="BG56" s="54" t="str">
        <f t="shared" si="54"/>
        <v/>
      </c>
      <c r="BH56" s="54" t="str">
        <f t="shared" si="54"/>
        <v/>
      </c>
      <c r="BI56" s="54" t="str">
        <f t="shared" si="54"/>
        <v/>
      </c>
      <c r="BJ56" s="54" t="str">
        <f t="shared" si="54"/>
        <v/>
      </c>
      <c r="BK56" s="54" t="str">
        <f t="shared" si="55"/>
        <v/>
      </c>
      <c r="BL56" s="54" t="str">
        <f t="shared" si="55"/>
        <v/>
      </c>
      <c r="BM56" s="54" t="str">
        <f t="shared" si="55"/>
        <v/>
      </c>
      <c r="BN56" s="54" t="str">
        <f t="shared" si="55"/>
        <v/>
      </c>
      <c r="BO56" s="54" t="str">
        <f t="shared" si="55"/>
        <v/>
      </c>
      <c r="BP56" s="54" t="str">
        <f t="shared" si="55"/>
        <v/>
      </c>
      <c r="BQ56" s="54" t="str">
        <f t="shared" si="55"/>
        <v/>
      </c>
      <c r="BR56" s="54" t="str">
        <f t="shared" si="55"/>
        <v/>
      </c>
      <c r="BS56" s="54" t="str">
        <f t="shared" si="55"/>
        <v/>
      </c>
      <c r="BT56" s="54" t="str">
        <f t="shared" si="55"/>
        <v/>
      </c>
      <c r="BU56" s="54" t="str">
        <f t="shared" si="56"/>
        <v/>
      </c>
      <c r="BV56" s="54" t="str">
        <f t="shared" si="56"/>
        <v/>
      </c>
      <c r="BW56" s="54" t="str">
        <f t="shared" si="56"/>
        <v/>
      </c>
      <c r="BX56" s="54" t="str">
        <f t="shared" si="56"/>
        <v/>
      </c>
      <c r="BY56" s="54" t="str">
        <f t="shared" si="56"/>
        <v/>
      </c>
      <c r="BZ56" s="54" t="str">
        <f t="shared" si="56"/>
        <v/>
      </c>
      <c r="CA56" s="54" t="str">
        <f t="shared" si="56"/>
        <v/>
      </c>
      <c r="CB56" s="54" t="str">
        <f t="shared" si="56"/>
        <v/>
      </c>
      <c r="CC56" s="54" t="str">
        <f t="shared" si="56"/>
        <v/>
      </c>
      <c r="CD56" s="54" t="str">
        <f t="shared" si="56"/>
        <v/>
      </c>
      <c r="CE56" s="54" t="str">
        <f t="shared" si="57"/>
        <v/>
      </c>
      <c r="CF56" s="54" t="str">
        <f t="shared" si="57"/>
        <v/>
      </c>
      <c r="CG56" s="54" t="str">
        <f t="shared" si="57"/>
        <v/>
      </c>
      <c r="CH56" s="54" t="str">
        <f t="shared" si="57"/>
        <v/>
      </c>
      <c r="CI56" s="54" t="str">
        <f t="shared" si="57"/>
        <v/>
      </c>
      <c r="CJ56" s="54" t="str">
        <f t="shared" si="57"/>
        <v/>
      </c>
      <c r="CK56" s="54" t="str">
        <f t="shared" si="57"/>
        <v/>
      </c>
      <c r="CL56" s="54" t="str">
        <f t="shared" si="57"/>
        <v/>
      </c>
      <c r="CM56" s="54" t="str">
        <f t="shared" si="57"/>
        <v/>
      </c>
      <c r="CN56" s="54" t="str">
        <f t="shared" si="57"/>
        <v/>
      </c>
      <c r="CO56" s="54" t="str">
        <f t="shared" si="58"/>
        <v/>
      </c>
      <c r="CP56" s="54" t="str">
        <f t="shared" si="58"/>
        <v/>
      </c>
      <c r="CQ56" s="54" t="str">
        <f t="shared" si="58"/>
        <v/>
      </c>
      <c r="CR56" s="54" t="str">
        <f t="shared" si="58"/>
        <v/>
      </c>
      <c r="CS56" s="54" t="str">
        <f t="shared" si="58"/>
        <v/>
      </c>
      <c r="CT56" s="54" t="str">
        <f t="shared" si="58"/>
        <v/>
      </c>
      <c r="CU56" s="54" t="str">
        <f t="shared" si="58"/>
        <v/>
      </c>
      <c r="CV56" s="54" t="str">
        <f t="shared" si="58"/>
        <v/>
      </c>
      <c r="CW56" s="54" t="str">
        <f t="shared" si="58"/>
        <v/>
      </c>
      <c r="CX56" s="54" t="str">
        <f t="shared" si="58"/>
        <v/>
      </c>
      <c r="CY56" s="54" t="str">
        <f t="shared" si="59"/>
        <v/>
      </c>
      <c r="CZ56" s="54" t="str">
        <f t="shared" si="59"/>
        <v/>
      </c>
      <c r="DA56" s="54" t="str">
        <f t="shared" si="59"/>
        <v/>
      </c>
      <c r="DB56" s="54" t="str">
        <f t="shared" si="59"/>
        <v/>
      </c>
      <c r="DC56" s="54" t="str">
        <f t="shared" si="59"/>
        <v/>
      </c>
      <c r="DD56" s="54" t="str">
        <f t="shared" si="59"/>
        <v/>
      </c>
      <c r="DE56" s="54" t="str">
        <f t="shared" si="59"/>
        <v/>
      </c>
      <c r="DF56" s="54" t="str">
        <f t="shared" si="59"/>
        <v/>
      </c>
      <c r="DG56" s="54" t="str">
        <f t="shared" si="59"/>
        <v/>
      </c>
      <c r="DH56" s="73" t="str">
        <f t="shared" si="59"/>
        <v/>
      </c>
      <c r="DI56" s="54" t="s">
        <v>1309</v>
      </c>
      <c r="DJ56" s="54" t="s">
        <v>1334</v>
      </c>
    </row>
    <row r="57" spans="1:114">
      <c r="A57" s="74">
        <v>200122</v>
      </c>
      <c r="B57" s="68" t="s">
        <v>132</v>
      </c>
      <c r="C57" s="68" t="s">
        <v>133</v>
      </c>
      <c r="D57" s="68" t="s">
        <v>156</v>
      </c>
      <c r="E57" s="68" t="s">
        <v>1405</v>
      </c>
      <c r="F57" s="68"/>
      <c r="G57" s="68"/>
      <c r="H57" s="68"/>
      <c r="I57" s="68">
        <v>155</v>
      </c>
      <c r="J57" s="68">
        <v>0</v>
      </c>
      <c r="K57" s="68">
        <v>83</v>
      </c>
      <c r="L57" s="68">
        <v>18</v>
      </c>
      <c r="M57" s="68">
        <v>54</v>
      </c>
      <c r="N57" s="68">
        <v>72</v>
      </c>
      <c r="O57" s="68">
        <v>35</v>
      </c>
      <c r="P57" s="68">
        <v>155</v>
      </c>
      <c r="Q57" s="69">
        <f t="shared" si="40"/>
        <v>200122</v>
      </c>
      <c r="R57" s="69">
        <f>COUNTIF($T$4:T57,T57)</f>
        <v>21</v>
      </c>
      <c r="S57" s="69" t="str">
        <f>IF(R57=1,COUNTIF($R$4:R57,1),"")</f>
        <v/>
      </c>
      <c r="T57" s="70" t="str">
        <f>施設状況!$D57&amp;施設状況!$B57</f>
        <v>北区01保育所</v>
      </c>
      <c r="U57" s="70" t="str">
        <f>施設状況!$E57</f>
        <v>新陽保育園</v>
      </c>
      <c r="V57" s="71">
        <v>53</v>
      </c>
      <c r="W57" s="72" t="str">
        <f t="shared" si="50"/>
        <v/>
      </c>
      <c r="X57" s="70" t="str">
        <f t="shared" si="51"/>
        <v/>
      </c>
      <c r="Y57" s="70" t="str">
        <f t="shared" si="51"/>
        <v/>
      </c>
      <c r="Z57" s="52" t="str">
        <f t="shared" si="51"/>
        <v/>
      </c>
      <c r="AA57" s="52" t="str">
        <f t="shared" si="51"/>
        <v/>
      </c>
      <c r="AB57" s="52" t="str">
        <f t="shared" si="51"/>
        <v/>
      </c>
      <c r="AC57" s="52" t="str">
        <f t="shared" si="51"/>
        <v/>
      </c>
      <c r="AD57" s="70" t="str">
        <f t="shared" si="51"/>
        <v/>
      </c>
      <c r="AE57" s="52" t="str">
        <f t="shared" si="51"/>
        <v/>
      </c>
      <c r="AF57" s="54" t="str">
        <f t="shared" si="51"/>
        <v/>
      </c>
      <c r="AG57" s="54" t="str">
        <f t="shared" si="52"/>
        <v/>
      </c>
      <c r="AH57" s="54" t="str">
        <f t="shared" si="52"/>
        <v/>
      </c>
      <c r="AI57" s="54" t="str">
        <f t="shared" si="52"/>
        <v/>
      </c>
      <c r="AJ57" s="54" t="str">
        <f t="shared" si="52"/>
        <v/>
      </c>
      <c r="AK57" s="54" t="str">
        <f t="shared" si="52"/>
        <v/>
      </c>
      <c r="AL57" s="54" t="str">
        <f t="shared" si="52"/>
        <v/>
      </c>
      <c r="AM57" s="54" t="str">
        <f t="shared" si="52"/>
        <v/>
      </c>
      <c r="AN57" s="54" t="str">
        <f t="shared" si="52"/>
        <v/>
      </c>
      <c r="AO57" s="54" t="str">
        <f t="shared" si="52"/>
        <v/>
      </c>
      <c r="AP57" s="54" t="str">
        <f t="shared" si="52"/>
        <v/>
      </c>
      <c r="AQ57" s="54" t="str">
        <f t="shared" si="53"/>
        <v/>
      </c>
      <c r="AR57" s="54" t="str">
        <f t="shared" si="53"/>
        <v/>
      </c>
      <c r="AS57" s="54" t="str">
        <f t="shared" si="53"/>
        <v/>
      </c>
      <c r="AT57" s="54" t="str">
        <f t="shared" si="53"/>
        <v/>
      </c>
      <c r="AU57" s="54" t="str">
        <f t="shared" si="53"/>
        <v/>
      </c>
      <c r="AV57" s="54" t="str">
        <f t="shared" si="53"/>
        <v/>
      </c>
      <c r="AW57" s="54" t="str">
        <f t="shared" si="53"/>
        <v/>
      </c>
      <c r="AX57" s="54" t="str">
        <f t="shared" si="53"/>
        <v/>
      </c>
      <c r="AY57" s="54" t="str">
        <f t="shared" si="53"/>
        <v/>
      </c>
      <c r="AZ57" s="54" t="str">
        <f t="shared" si="53"/>
        <v/>
      </c>
      <c r="BA57" s="54" t="str">
        <f t="shared" si="54"/>
        <v/>
      </c>
      <c r="BB57" s="54" t="str">
        <f t="shared" si="54"/>
        <v/>
      </c>
      <c r="BC57" s="54" t="str">
        <f t="shared" si="54"/>
        <v/>
      </c>
      <c r="BD57" s="54" t="str">
        <f t="shared" si="54"/>
        <v/>
      </c>
      <c r="BE57" s="54" t="str">
        <f t="shared" si="54"/>
        <v/>
      </c>
      <c r="BF57" s="54" t="str">
        <f t="shared" si="54"/>
        <v/>
      </c>
      <c r="BG57" s="54" t="str">
        <f t="shared" si="54"/>
        <v/>
      </c>
      <c r="BH57" s="54" t="str">
        <f t="shared" si="54"/>
        <v/>
      </c>
      <c r="BI57" s="54" t="str">
        <f t="shared" si="54"/>
        <v/>
      </c>
      <c r="BJ57" s="54" t="str">
        <f t="shared" si="54"/>
        <v/>
      </c>
      <c r="BK57" s="54" t="str">
        <f t="shared" si="55"/>
        <v/>
      </c>
      <c r="BL57" s="54" t="str">
        <f t="shared" si="55"/>
        <v/>
      </c>
      <c r="BM57" s="54" t="str">
        <f t="shared" si="55"/>
        <v/>
      </c>
      <c r="BN57" s="54" t="str">
        <f t="shared" si="55"/>
        <v/>
      </c>
      <c r="BO57" s="54" t="str">
        <f t="shared" si="55"/>
        <v/>
      </c>
      <c r="BP57" s="54" t="str">
        <f t="shared" si="55"/>
        <v/>
      </c>
      <c r="BQ57" s="54" t="str">
        <f t="shared" si="55"/>
        <v/>
      </c>
      <c r="BR57" s="54" t="str">
        <f t="shared" si="55"/>
        <v/>
      </c>
      <c r="BS57" s="54" t="str">
        <f t="shared" si="55"/>
        <v/>
      </c>
      <c r="BT57" s="54" t="str">
        <f t="shared" si="55"/>
        <v/>
      </c>
      <c r="BU57" s="54" t="str">
        <f t="shared" si="56"/>
        <v/>
      </c>
      <c r="BV57" s="54" t="str">
        <f t="shared" si="56"/>
        <v/>
      </c>
      <c r="BW57" s="54" t="str">
        <f t="shared" si="56"/>
        <v/>
      </c>
      <c r="BX57" s="54" t="str">
        <f t="shared" si="56"/>
        <v/>
      </c>
      <c r="BY57" s="54" t="str">
        <f t="shared" si="56"/>
        <v/>
      </c>
      <c r="BZ57" s="54" t="str">
        <f t="shared" si="56"/>
        <v/>
      </c>
      <c r="CA57" s="54" t="str">
        <f t="shared" si="56"/>
        <v/>
      </c>
      <c r="CB57" s="54" t="str">
        <f t="shared" si="56"/>
        <v/>
      </c>
      <c r="CC57" s="54" t="str">
        <f t="shared" si="56"/>
        <v/>
      </c>
      <c r="CD57" s="54" t="str">
        <f t="shared" si="56"/>
        <v/>
      </c>
      <c r="CE57" s="54" t="str">
        <f t="shared" si="57"/>
        <v/>
      </c>
      <c r="CF57" s="54" t="str">
        <f t="shared" si="57"/>
        <v/>
      </c>
      <c r="CG57" s="54" t="str">
        <f t="shared" si="57"/>
        <v/>
      </c>
      <c r="CH57" s="54" t="str">
        <f t="shared" si="57"/>
        <v/>
      </c>
      <c r="CI57" s="54" t="str">
        <f t="shared" si="57"/>
        <v/>
      </c>
      <c r="CJ57" s="54" t="str">
        <f t="shared" si="57"/>
        <v/>
      </c>
      <c r="CK57" s="54" t="str">
        <f t="shared" si="57"/>
        <v/>
      </c>
      <c r="CL57" s="54" t="str">
        <f t="shared" si="57"/>
        <v/>
      </c>
      <c r="CM57" s="54" t="str">
        <f t="shared" si="57"/>
        <v/>
      </c>
      <c r="CN57" s="54" t="str">
        <f t="shared" si="57"/>
        <v/>
      </c>
      <c r="CO57" s="54" t="str">
        <f t="shared" si="58"/>
        <v/>
      </c>
      <c r="CP57" s="54" t="str">
        <f t="shared" si="58"/>
        <v/>
      </c>
      <c r="CQ57" s="54" t="str">
        <f t="shared" si="58"/>
        <v/>
      </c>
      <c r="CR57" s="54" t="str">
        <f t="shared" si="58"/>
        <v/>
      </c>
      <c r="CS57" s="54" t="str">
        <f t="shared" si="58"/>
        <v/>
      </c>
      <c r="CT57" s="54" t="str">
        <f t="shared" si="58"/>
        <v/>
      </c>
      <c r="CU57" s="54" t="str">
        <f t="shared" si="58"/>
        <v/>
      </c>
      <c r="CV57" s="54" t="str">
        <f t="shared" si="58"/>
        <v/>
      </c>
      <c r="CW57" s="54" t="str">
        <f t="shared" si="58"/>
        <v/>
      </c>
      <c r="CX57" s="54" t="str">
        <f t="shared" si="58"/>
        <v/>
      </c>
      <c r="CY57" s="54" t="str">
        <f t="shared" si="59"/>
        <v/>
      </c>
      <c r="CZ57" s="54" t="str">
        <f t="shared" si="59"/>
        <v/>
      </c>
      <c r="DA57" s="54" t="str">
        <f t="shared" si="59"/>
        <v/>
      </c>
      <c r="DB57" s="54" t="str">
        <f t="shared" si="59"/>
        <v/>
      </c>
      <c r="DC57" s="54" t="str">
        <f t="shared" si="59"/>
        <v/>
      </c>
      <c r="DD57" s="54" t="str">
        <f t="shared" si="59"/>
        <v/>
      </c>
      <c r="DE57" s="54" t="str">
        <f t="shared" si="59"/>
        <v/>
      </c>
      <c r="DF57" s="54" t="str">
        <f t="shared" si="59"/>
        <v/>
      </c>
      <c r="DG57" s="54" t="str">
        <f t="shared" si="59"/>
        <v/>
      </c>
      <c r="DH57" s="73" t="str">
        <f t="shared" si="59"/>
        <v/>
      </c>
      <c r="DI57" s="54" t="s">
        <v>489</v>
      </c>
      <c r="DJ57" s="54" t="s">
        <v>1335</v>
      </c>
    </row>
    <row r="58" spans="1:114">
      <c r="A58" s="74">
        <v>200123</v>
      </c>
      <c r="B58" s="68" t="s">
        <v>132</v>
      </c>
      <c r="C58" s="68" t="s">
        <v>133</v>
      </c>
      <c r="D58" s="68" t="s">
        <v>156</v>
      </c>
      <c r="E58" s="68" t="s">
        <v>1406</v>
      </c>
      <c r="F58" s="68"/>
      <c r="G58" s="68"/>
      <c r="H58" s="68"/>
      <c r="I58" s="68">
        <v>60</v>
      </c>
      <c r="J58" s="68">
        <v>0</v>
      </c>
      <c r="K58" s="68">
        <v>30</v>
      </c>
      <c r="L58" s="68">
        <v>10</v>
      </c>
      <c r="M58" s="68">
        <v>20</v>
      </c>
      <c r="N58" s="68">
        <v>30</v>
      </c>
      <c r="O58" s="68">
        <v>0</v>
      </c>
      <c r="P58" s="68">
        <v>60</v>
      </c>
      <c r="Q58" s="69">
        <f t="shared" si="40"/>
        <v>200123</v>
      </c>
      <c r="R58" s="69">
        <f>COUNTIF($T$4:T58,T58)</f>
        <v>22</v>
      </c>
      <c r="S58" s="69" t="str">
        <f>IF(R58=1,COUNTIF($R$4:R58,1),"")</f>
        <v/>
      </c>
      <c r="T58" s="70" t="str">
        <f>施設状況!$D58&amp;施設状況!$B58</f>
        <v>北区01保育所</v>
      </c>
      <c r="U58" s="70" t="str">
        <f>施設状況!$E58</f>
        <v>札幌北はぐはぐ保育園</v>
      </c>
      <c r="V58" s="71">
        <v>54</v>
      </c>
      <c r="W58" s="72" t="str">
        <f t="shared" si="50"/>
        <v/>
      </c>
      <c r="X58" s="70" t="str">
        <f t="shared" si="51"/>
        <v/>
      </c>
      <c r="Y58" s="70" t="str">
        <f t="shared" si="51"/>
        <v/>
      </c>
      <c r="Z58" s="52" t="str">
        <f t="shared" si="51"/>
        <v/>
      </c>
      <c r="AA58" s="52" t="str">
        <f t="shared" si="51"/>
        <v/>
      </c>
      <c r="AB58" s="52" t="str">
        <f t="shared" si="51"/>
        <v/>
      </c>
      <c r="AC58" s="52" t="str">
        <f t="shared" si="51"/>
        <v/>
      </c>
      <c r="AD58" s="70" t="str">
        <f t="shared" si="51"/>
        <v/>
      </c>
      <c r="AE58" s="52" t="str">
        <f t="shared" si="51"/>
        <v/>
      </c>
      <c r="AF58" s="54" t="str">
        <f t="shared" si="51"/>
        <v/>
      </c>
      <c r="AG58" s="54" t="str">
        <f t="shared" si="52"/>
        <v/>
      </c>
      <c r="AH58" s="54" t="str">
        <f t="shared" si="52"/>
        <v/>
      </c>
      <c r="AI58" s="54" t="str">
        <f t="shared" si="52"/>
        <v/>
      </c>
      <c r="AJ58" s="54" t="str">
        <f t="shared" si="52"/>
        <v/>
      </c>
      <c r="AK58" s="54" t="str">
        <f t="shared" si="52"/>
        <v/>
      </c>
      <c r="AL58" s="54" t="str">
        <f t="shared" si="52"/>
        <v/>
      </c>
      <c r="AM58" s="54" t="str">
        <f t="shared" si="52"/>
        <v/>
      </c>
      <c r="AN58" s="54" t="str">
        <f t="shared" si="52"/>
        <v/>
      </c>
      <c r="AO58" s="54" t="str">
        <f t="shared" si="52"/>
        <v/>
      </c>
      <c r="AP58" s="54" t="str">
        <f t="shared" si="52"/>
        <v/>
      </c>
      <c r="AQ58" s="54" t="str">
        <f t="shared" si="53"/>
        <v/>
      </c>
      <c r="AR58" s="54" t="str">
        <f t="shared" si="53"/>
        <v/>
      </c>
      <c r="AS58" s="54" t="str">
        <f t="shared" si="53"/>
        <v/>
      </c>
      <c r="AT58" s="54" t="str">
        <f t="shared" si="53"/>
        <v/>
      </c>
      <c r="AU58" s="54" t="str">
        <f t="shared" si="53"/>
        <v/>
      </c>
      <c r="AV58" s="54" t="str">
        <f t="shared" si="53"/>
        <v/>
      </c>
      <c r="AW58" s="54" t="str">
        <f t="shared" si="53"/>
        <v/>
      </c>
      <c r="AX58" s="54" t="str">
        <f t="shared" si="53"/>
        <v/>
      </c>
      <c r="AY58" s="54" t="str">
        <f t="shared" si="53"/>
        <v/>
      </c>
      <c r="AZ58" s="54" t="str">
        <f t="shared" si="53"/>
        <v/>
      </c>
      <c r="BA58" s="54" t="str">
        <f t="shared" si="54"/>
        <v/>
      </c>
      <c r="BB58" s="54" t="str">
        <f t="shared" si="54"/>
        <v/>
      </c>
      <c r="BC58" s="54" t="str">
        <f t="shared" si="54"/>
        <v/>
      </c>
      <c r="BD58" s="54" t="str">
        <f t="shared" si="54"/>
        <v/>
      </c>
      <c r="BE58" s="54" t="str">
        <f t="shared" si="54"/>
        <v/>
      </c>
      <c r="BF58" s="54" t="str">
        <f t="shared" si="54"/>
        <v/>
      </c>
      <c r="BG58" s="54" t="str">
        <f t="shared" si="54"/>
        <v/>
      </c>
      <c r="BH58" s="54" t="str">
        <f t="shared" si="54"/>
        <v/>
      </c>
      <c r="BI58" s="54" t="str">
        <f t="shared" si="54"/>
        <v/>
      </c>
      <c r="BJ58" s="54" t="str">
        <f t="shared" si="54"/>
        <v/>
      </c>
      <c r="BK58" s="54" t="str">
        <f t="shared" si="55"/>
        <v/>
      </c>
      <c r="BL58" s="54" t="str">
        <f t="shared" si="55"/>
        <v/>
      </c>
      <c r="BM58" s="54" t="str">
        <f t="shared" si="55"/>
        <v/>
      </c>
      <c r="BN58" s="54" t="str">
        <f t="shared" si="55"/>
        <v/>
      </c>
      <c r="BO58" s="54" t="str">
        <f t="shared" si="55"/>
        <v/>
      </c>
      <c r="BP58" s="54" t="str">
        <f t="shared" si="55"/>
        <v/>
      </c>
      <c r="BQ58" s="54" t="str">
        <f t="shared" si="55"/>
        <v/>
      </c>
      <c r="BR58" s="54" t="str">
        <f t="shared" si="55"/>
        <v/>
      </c>
      <c r="BS58" s="54" t="str">
        <f t="shared" si="55"/>
        <v/>
      </c>
      <c r="BT58" s="54" t="str">
        <f t="shared" si="55"/>
        <v/>
      </c>
      <c r="BU58" s="54" t="str">
        <f t="shared" si="56"/>
        <v/>
      </c>
      <c r="BV58" s="54" t="str">
        <f t="shared" si="56"/>
        <v/>
      </c>
      <c r="BW58" s="54" t="str">
        <f t="shared" si="56"/>
        <v/>
      </c>
      <c r="BX58" s="54" t="str">
        <f t="shared" si="56"/>
        <v/>
      </c>
      <c r="BY58" s="54" t="str">
        <f t="shared" si="56"/>
        <v/>
      </c>
      <c r="BZ58" s="54" t="str">
        <f t="shared" si="56"/>
        <v/>
      </c>
      <c r="CA58" s="54" t="str">
        <f t="shared" si="56"/>
        <v/>
      </c>
      <c r="CB58" s="54" t="str">
        <f t="shared" si="56"/>
        <v/>
      </c>
      <c r="CC58" s="54" t="str">
        <f t="shared" si="56"/>
        <v/>
      </c>
      <c r="CD58" s="54" t="str">
        <f t="shared" si="56"/>
        <v/>
      </c>
      <c r="CE58" s="54" t="str">
        <f t="shared" si="57"/>
        <v/>
      </c>
      <c r="CF58" s="54" t="str">
        <f t="shared" si="57"/>
        <v/>
      </c>
      <c r="CG58" s="54" t="str">
        <f t="shared" si="57"/>
        <v/>
      </c>
      <c r="CH58" s="54" t="str">
        <f t="shared" si="57"/>
        <v/>
      </c>
      <c r="CI58" s="54" t="str">
        <f t="shared" si="57"/>
        <v/>
      </c>
      <c r="CJ58" s="54" t="str">
        <f t="shared" si="57"/>
        <v/>
      </c>
      <c r="CK58" s="54" t="str">
        <f t="shared" si="57"/>
        <v/>
      </c>
      <c r="CL58" s="54" t="str">
        <f t="shared" si="57"/>
        <v/>
      </c>
      <c r="CM58" s="54" t="str">
        <f t="shared" si="57"/>
        <v/>
      </c>
      <c r="CN58" s="54" t="str">
        <f t="shared" si="57"/>
        <v/>
      </c>
      <c r="CO58" s="54" t="str">
        <f t="shared" si="58"/>
        <v/>
      </c>
      <c r="CP58" s="54" t="str">
        <f t="shared" si="58"/>
        <v/>
      </c>
      <c r="CQ58" s="54" t="str">
        <f t="shared" si="58"/>
        <v/>
      </c>
      <c r="CR58" s="54" t="str">
        <f t="shared" si="58"/>
        <v/>
      </c>
      <c r="CS58" s="54" t="str">
        <f t="shared" si="58"/>
        <v/>
      </c>
      <c r="CT58" s="54" t="str">
        <f t="shared" si="58"/>
        <v/>
      </c>
      <c r="CU58" s="54" t="str">
        <f t="shared" si="58"/>
        <v/>
      </c>
      <c r="CV58" s="54" t="str">
        <f t="shared" si="58"/>
        <v/>
      </c>
      <c r="CW58" s="54" t="str">
        <f t="shared" si="58"/>
        <v/>
      </c>
      <c r="CX58" s="54" t="str">
        <f t="shared" si="58"/>
        <v/>
      </c>
      <c r="CY58" s="54" t="str">
        <f t="shared" si="59"/>
        <v/>
      </c>
      <c r="CZ58" s="54" t="str">
        <f t="shared" si="59"/>
        <v/>
      </c>
      <c r="DA58" s="54" t="str">
        <f t="shared" si="59"/>
        <v/>
      </c>
      <c r="DB58" s="54" t="str">
        <f t="shared" si="59"/>
        <v/>
      </c>
      <c r="DC58" s="54" t="str">
        <f t="shared" si="59"/>
        <v/>
      </c>
      <c r="DD58" s="54" t="str">
        <f t="shared" si="59"/>
        <v/>
      </c>
      <c r="DE58" s="54" t="str">
        <f t="shared" si="59"/>
        <v/>
      </c>
      <c r="DF58" s="54" t="str">
        <f t="shared" si="59"/>
        <v/>
      </c>
      <c r="DG58" s="54" t="str">
        <f t="shared" si="59"/>
        <v/>
      </c>
      <c r="DH58" s="73" t="str">
        <f t="shared" si="59"/>
        <v/>
      </c>
      <c r="DI58" s="54" t="s">
        <v>1310</v>
      </c>
      <c r="DJ58" s="54" t="s">
        <v>1336</v>
      </c>
    </row>
    <row r="59" spans="1:114">
      <c r="A59" s="74">
        <v>200124</v>
      </c>
      <c r="B59" s="68" t="s">
        <v>132</v>
      </c>
      <c r="C59" s="68" t="s">
        <v>133</v>
      </c>
      <c r="D59" s="68" t="s">
        <v>156</v>
      </c>
      <c r="E59" s="68" t="s">
        <v>1407</v>
      </c>
      <c r="F59" s="68"/>
      <c r="G59" s="68"/>
      <c r="H59" s="68"/>
      <c r="I59" s="68">
        <v>70</v>
      </c>
      <c r="J59" s="68">
        <v>0</v>
      </c>
      <c r="K59" s="68">
        <v>36</v>
      </c>
      <c r="L59" s="68">
        <v>11</v>
      </c>
      <c r="M59" s="68">
        <v>23</v>
      </c>
      <c r="N59" s="68">
        <v>34</v>
      </c>
      <c r="O59" s="68">
        <v>0</v>
      </c>
      <c r="P59" s="68">
        <v>70</v>
      </c>
      <c r="Q59" s="69">
        <f t="shared" si="40"/>
        <v>200124</v>
      </c>
      <c r="R59" s="69">
        <f>COUNTIF($T$4:T59,T59)</f>
        <v>23</v>
      </c>
      <c r="S59" s="69" t="str">
        <f>IF(R59=1,COUNTIF($R$4:R59,1),"")</f>
        <v/>
      </c>
      <c r="T59" s="70" t="str">
        <f>施設状況!$D59&amp;施設状況!$B59</f>
        <v>北区01保育所</v>
      </c>
      <c r="U59" s="70" t="str">
        <f>施設状況!$E59</f>
        <v>アイグラン保育園北陽</v>
      </c>
      <c r="V59" s="71">
        <v>55</v>
      </c>
      <c r="W59" s="72" t="str">
        <f t="shared" si="50"/>
        <v/>
      </c>
      <c r="X59" s="70" t="str">
        <f t="shared" si="51"/>
        <v/>
      </c>
      <c r="Y59" s="70" t="str">
        <f t="shared" si="51"/>
        <v/>
      </c>
      <c r="Z59" s="52" t="str">
        <f t="shared" si="51"/>
        <v/>
      </c>
      <c r="AA59" s="52" t="str">
        <f t="shared" si="51"/>
        <v/>
      </c>
      <c r="AB59" s="52" t="str">
        <f t="shared" si="51"/>
        <v/>
      </c>
      <c r="AC59" s="52" t="str">
        <f t="shared" si="51"/>
        <v/>
      </c>
      <c r="AD59" s="52" t="str">
        <f t="shared" si="51"/>
        <v/>
      </c>
      <c r="AE59" s="52" t="str">
        <f t="shared" si="51"/>
        <v/>
      </c>
      <c r="AF59" s="54" t="str">
        <f t="shared" si="51"/>
        <v/>
      </c>
      <c r="AG59" s="54" t="str">
        <f t="shared" si="52"/>
        <v/>
      </c>
      <c r="AH59" s="54" t="str">
        <f t="shared" si="52"/>
        <v/>
      </c>
      <c r="AI59" s="54" t="str">
        <f t="shared" si="52"/>
        <v/>
      </c>
      <c r="AJ59" s="54" t="str">
        <f t="shared" si="52"/>
        <v/>
      </c>
      <c r="AK59" s="54" t="str">
        <f t="shared" si="52"/>
        <v/>
      </c>
      <c r="AL59" s="54" t="str">
        <f t="shared" si="52"/>
        <v/>
      </c>
      <c r="AM59" s="54" t="str">
        <f t="shared" si="52"/>
        <v/>
      </c>
      <c r="AN59" s="54" t="str">
        <f t="shared" si="52"/>
        <v/>
      </c>
      <c r="AO59" s="54" t="str">
        <f t="shared" si="52"/>
        <v/>
      </c>
      <c r="AP59" s="54" t="str">
        <f t="shared" si="52"/>
        <v/>
      </c>
      <c r="AQ59" s="54" t="str">
        <f t="shared" si="53"/>
        <v/>
      </c>
      <c r="AR59" s="54" t="str">
        <f t="shared" si="53"/>
        <v/>
      </c>
      <c r="AS59" s="54" t="str">
        <f t="shared" si="53"/>
        <v/>
      </c>
      <c r="AT59" s="54" t="str">
        <f t="shared" si="53"/>
        <v/>
      </c>
      <c r="AU59" s="54" t="str">
        <f t="shared" si="53"/>
        <v/>
      </c>
      <c r="AV59" s="54" t="str">
        <f t="shared" si="53"/>
        <v/>
      </c>
      <c r="AW59" s="54" t="str">
        <f t="shared" si="53"/>
        <v/>
      </c>
      <c r="AX59" s="54" t="str">
        <f t="shared" si="53"/>
        <v/>
      </c>
      <c r="AY59" s="54" t="str">
        <f t="shared" si="53"/>
        <v/>
      </c>
      <c r="AZ59" s="54" t="str">
        <f t="shared" si="53"/>
        <v/>
      </c>
      <c r="BA59" s="54" t="str">
        <f t="shared" si="54"/>
        <v/>
      </c>
      <c r="BB59" s="54" t="str">
        <f t="shared" si="54"/>
        <v/>
      </c>
      <c r="BC59" s="54" t="str">
        <f t="shared" si="54"/>
        <v/>
      </c>
      <c r="BD59" s="54" t="str">
        <f t="shared" si="54"/>
        <v/>
      </c>
      <c r="BE59" s="54" t="str">
        <f t="shared" si="54"/>
        <v/>
      </c>
      <c r="BF59" s="54" t="str">
        <f t="shared" si="54"/>
        <v/>
      </c>
      <c r="BG59" s="54" t="str">
        <f t="shared" si="54"/>
        <v/>
      </c>
      <c r="BH59" s="54" t="str">
        <f t="shared" si="54"/>
        <v/>
      </c>
      <c r="BI59" s="54" t="str">
        <f t="shared" si="54"/>
        <v/>
      </c>
      <c r="BJ59" s="54" t="str">
        <f t="shared" si="54"/>
        <v/>
      </c>
      <c r="BK59" s="54" t="str">
        <f t="shared" si="55"/>
        <v/>
      </c>
      <c r="BL59" s="54" t="str">
        <f t="shared" si="55"/>
        <v/>
      </c>
      <c r="BM59" s="54" t="str">
        <f t="shared" si="55"/>
        <v/>
      </c>
      <c r="BN59" s="54" t="str">
        <f t="shared" si="55"/>
        <v/>
      </c>
      <c r="BO59" s="54" t="str">
        <f t="shared" si="55"/>
        <v/>
      </c>
      <c r="BP59" s="54" t="str">
        <f t="shared" si="55"/>
        <v/>
      </c>
      <c r="BQ59" s="54" t="str">
        <f t="shared" si="55"/>
        <v/>
      </c>
      <c r="BR59" s="54" t="str">
        <f t="shared" si="55"/>
        <v/>
      </c>
      <c r="BS59" s="54" t="str">
        <f t="shared" si="55"/>
        <v/>
      </c>
      <c r="BT59" s="54" t="str">
        <f t="shared" si="55"/>
        <v/>
      </c>
      <c r="BU59" s="54" t="str">
        <f t="shared" si="56"/>
        <v/>
      </c>
      <c r="BV59" s="54" t="str">
        <f t="shared" si="56"/>
        <v/>
      </c>
      <c r="BW59" s="54" t="str">
        <f t="shared" si="56"/>
        <v/>
      </c>
      <c r="BX59" s="54" t="str">
        <f t="shared" si="56"/>
        <v/>
      </c>
      <c r="BY59" s="54" t="str">
        <f t="shared" si="56"/>
        <v/>
      </c>
      <c r="BZ59" s="54" t="str">
        <f t="shared" si="56"/>
        <v/>
      </c>
      <c r="CA59" s="54" t="str">
        <f t="shared" si="56"/>
        <v/>
      </c>
      <c r="CB59" s="54" t="str">
        <f t="shared" si="56"/>
        <v/>
      </c>
      <c r="CC59" s="54" t="str">
        <f t="shared" si="56"/>
        <v/>
      </c>
      <c r="CD59" s="54" t="str">
        <f t="shared" si="56"/>
        <v/>
      </c>
      <c r="CE59" s="54" t="str">
        <f t="shared" si="57"/>
        <v/>
      </c>
      <c r="CF59" s="54" t="str">
        <f t="shared" si="57"/>
        <v/>
      </c>
      <c r="CG59" s="54" t="str">
        <f t="shared" si="57"/>
        <v/>
      </c>
      <c r="CH59" s="54" t="str">
        <f t="shared" si="57"/>
        <v/>
      </c>
      <c r="CI59" s="54" t="str">
        <f t="shared" si="57"/>
        <v/>
      </c>
      <c r="CJ59" s="54" t="str">
        <f t="shared" si="57"/>
        <v/>
      </c>
      <c r="CK59" s="54" t="str">
        <f t="shared" si="57"/>
        <v/>
      </c>
      <c r="CL59" s="54" t="str">
        <f t="shared" si="57"/>
        <v/>
      </c>
      <c r="CM59" s="54" t="str">
        <f t="shared" si="57"/>
        <v/>
      </c>
      <c r="CN59" s="54" t="str">
        <f t="shared" si="57"/>
        <v/>
      </c>
      <c r="CO59" s="54" t="str">
        <f t="shared" si="58"/>
        <v/>
      </c>
      <c r="CP59" s="54" t="str">
        <f t="shared" si="58"/>
        <v/>
      </c>
      <c r="CQ59" s="54" t="str">
        <f t="shared" si="58"/>
        <v/>
      </c>
      <c r="CR59" s="54" t="str">
        <f t="shared" si="58"/>
        <v/>
      </c>
      <c r="CS59" s="54" t="str">
        <f t="shared" si="58"/>
        <v/>
      </c>
      <c r="CT59" s="54" t="str">
        <f t="shared" si="58"/>
        <v/>
      </c>
      <c r="CU59" s="54" t="str">
        <f t="shared" si="58"/>
        <v/>
      </c>
      <c r="CV59" s="54" t="str">
        <f t="shared" si="58"/>
        <v/>
      </c>
      <c r="CW59" s="54" t="str">
        <f t="shared" si="58"/>
        <v/>
      </c>
      <c r="CX59" s="54" t="str">
        <f t="shared" si="58"/>
        <v/>
      </c>
      <c r="CY59" s="54" t="str">
        <f t="shared" si="59"/>
        <v/>
      </c>
      <c r="CZ59" s="54" t="str">
        <f t="shared" si="59"/>
        <v/>
      </c>
      <c r="DA59" s="54" t="str">
        <f t="shared" si="59"/>
        <v/>
      </c>
      <c r="DB59" s="54" t="str">
        <f t="shared" si="59"/>
        <v/>
      </c>
      <c r="DC59" s="54" t="str">
        <f t="shared" si="59"/>
        <v/>
      </c>
      <c r="DD59" s="54" t="str">
        <f t="shared" si="59"/>
        <v/>
      </c>
      <c r="DE59" s="54" t="str">
        <f t="shared" si="59"/>
        <v/>
      </c>
      <c r="DF59" s="54" t="str">
        <f t="shared" si="59"/>
        <v/>
      </c>
      <c r="DG59" s="54" t="str">
        <f t="shared" si="59"/>
        <v/>
      </c>
      <c r="DH59" s="73" t="str">
        <f t="shared" si="59"/>
        <v/>
      </c>
      <c r="DI59" s="54" t="s">
        <v>1311</v>
      </c>
      <c r="DJ59" s="54" t="s">
        <v>1337</v>
      </c>
    </row>
    <row r="60" spans="1:114">
      <c r="A60" s="74">
        <v>200125</v>
      </c>
      <c r="B60" s="68" t="s">
        <v>132</v>
      </c>
      <c r="C60" s="68" t="s">
        <v>133</v>
      </c>
      <c r="D60" s="68" t="s">
        <v>156</v>
      </c>
      <c r="E60" s="68" t="s">
        <v>1408</v>
      </c>
      <c r="F60" s="68"/>
      <c r="G60" s="68"/>
      <c r="H60" s="68"/>
      <c r="I60" s="68">
        <v>100</v>
      </c>
      <c r="J60" s="68">
        <v>0</v>
      </c>
      <c r="K60" s="68">
        <v>57</v>
      </c>
      <c r="L60" s="68">
        <v>6</v>
      </c>
      <c r="M60" s="68">
        <v>37</v>
      </c>
      <c r="N60" s="68">
        <v>43</v>
      </c>
      <c r="O60" s="68">
        <v>0</v>
      </c>
      <c r="P60" s="68">
        <v>100</v>
      </c>
      <c r="Q60" s="69">
        <f t="shared" si="40"/>
        <v>200125</v>
      </c>
      <c r="R60" s="69">
        <f>COUNTIF($T$4:T60,T60)</f>
        <v>24</v>
      </c>
      <c r="S60" s="69" t="str">
        <f>IF(R60=1,COUNTIF($R$4:R60,1),"")</f>
        <v/>
      </c>
      <c r="T60" s="70" t="str">
        <f>施設状況!$D60&amp;施設状況!$B60</f>
        <v>北区01保育所</v>
      </c>
      <c r="U60" s="70" t="str">
        <f>施設状況!$E60</f>
        <v>Ｓ．Ｔ．ナーサリーＳＣＨＯＯＬ新川西</v>
      </c>
      <c r="V60" s="71">
        <v>56</v>
      </c>
      <c r="W60" s="72" t="str">
        <f t="shared" si="50"/>
        <v/>
      </c>
      <c r="X60" s="70" t="str">
        <f t="shared" si="51"/>
        <v/>
      </c>
      <c r="Y60" s="70" t="str">
        <f t="shared" si="51"/>
        <v/>
      </c>
      <c r="Z60" s="52" t="str">
        <f t="shared" si="51"/>
        <v/>
      </c>
      <c r="AA60" s="52" t="str">
        <f t="shared" si="51"/>
        <v/>
      </c>
      <c r="AB60" s="52" t="str">
        <f t="shared" si="51"/>
        <v/>
      </c>
      <c r="AC60" s="52" t="str">
        <f t="shared" si="51"/>
        <v/>
      </c>
      <c r="AD60" s="52" t="str">
        <f t="shared" si="51"/>
        <v/>
      </c>
      <c r="AE60" s="52" t="str">
        <f t="shared" si="51"/>
        <v/>
      </c>
      <c r="AF60" s="54" t="str">
        <f t="shared" si="51"/>
        <v/>
      </c>
      <c r="AG60" s="54" t="str">
        <f t="shared" si="52"/>
        <v/>
      </c>
      <c r="AH60" s="54" t="str">
        <f t="shared" si="52"/>
        <v/>
      </c>
      <c r="AI60" s="54" t="str">
        <f t="shared" si="52"/>
        <v/>
      </c>
      <c r="AJ60" s="54" t="str">
        <f t="shared" si="52"/>
        <v/>
      </c>
      <c r="AK60" s="54" t="str">
        <f t="shared" si="52"/>
        <v/>
      </c>
      <c r="AL60" s="54" t="str">
        <f t="shared" si="52"/>
        <v/>
      </c>
      <c r="AM60" s="54" t="str">
        <f t="shared" si="52"/>
        <v/>
      </c>
      <c r="AN60" s="54" t="str">
        <f t="shared" si="52"/>
        <v/>
      </c>
      <c r="AO60" s="54" t="str">
        <f t="shared" si="52"/>
        <v/>
      </c>
      <c r="AP60" s="54" t="str">
        <f t="shared" si="52"/>
        <v/>
      </c>
      <c r="AQ60" s="54" t="str">
        <f t="shared" si="53"/>
        <v/>
      </c>
      <c r="AR60" s="54" t="str">
        <f t="shared" si="53"/>
        <v/>
      </c>
      <c r="AS60" s="54" t="str">
        <f t="shared" si="53"/>
        <v/>
      </c>
      <c r="AT60" s="54" t="str">
        <f t="shared" si="53"/>
        <v/>
      </c>
      <c r="AU60" s="54" t="str">
        <f t="shared" si="53"/>
        <v/>
      </c>
      <c r="AV60" s="54" t="str">
        <f t="shared" si="53"/>
        <v/>
      </c>
      <c r="AW60" s="54" t="str">
        <f t="shared" si="53"/>
        <v/>
      </c>
      <c r="AX60" s="54" t="str">
        <f t="shared" si="53"/>
        <v/>
      </c>
      <c r="AY60" s="54" t="str">
        <f t="shared" si="53"/>
        <v/>
      </c>
      <c r="AZ60" s="54" t="str">
        <f t="shared" si="53"/>
        <v/>
      </c>
      <c r="BA60" s="54" t="str">
        <f t="shared" si="54"/>
        <v/>
      </c>
      <c r="BB60" s="54" t="str">
        <f t="shared" si="54"/>
        <v/>
      </c>
      <c r="BC60" s="54" t="str">
        <f t="shared" si="54"/>
        <v/>
      </c>
      <c r="BD60" s="54" t="str">
        <f t="shared" si="54"/>
        <v/>
      </c>
      <c r="BE60" s="54" t="str">
        <f t="shared" si="54"/>
        <v/>
      </c>
      <c r="BF60" s="54" t="str">
        <f t="shared" si="54"/>
        <v/>
      </c>
      <c r="BG60" s="54" t="str">
        <f t="shared" si="54"/>
        <v/>
      </c>
      <c r="BH60" s="54" t="str">
        <f t="shared" si="54"/>
        <v/>
      </c>
      <c r="BI60" s="54" t="str">
        <f t="shared" si="54"/>
        <v/>
      </c>
      <c r="BJ60" s="54" t="str">
        <f t="shared" si="54"/>
        <v/>
      </c>
      <c r="BK60" s="54" t="str">
        <f t="shared" si="55"/>
        <v/>
      </c>
      <c r="BL60" s="54" t="str">
        <f t="shared" si="55"/>
        <v/>
      </c>
      <c r="BM60" s="54" t="str">
        <f t="shared" si="55"/>
        <v/>
      </c>
      <c r="BN60" s="54" t="str">
        <f t="shared" si="55"/>
        <v/>
      </c>
      <c r="BO60" s="54" t="str">
        <f t="shared" si="55"/>
        <v/>
      </c>
      <c r="BP60" s="54" t="str">
        <f t="shared" si="55"/>
        <v/>
      </c>
      <c r="BQ60" s="54" t="str">
        <f t="shared" si="55"/>
        <v/>
      </c>
      <c r="BR60" s="54" t="str">
        <f t="shared" si="55"/>
        <v/>
      </c>
      <c r="BS60" s="54" t="str">
        <f t="shared" si="55"/>
        <v/>
      </c>
      <c r="BT60" s="54" t="str">
        <f t="shared" si="55"/>
        <v/>
      </c>
      <c r="BU60" s="54" t="str">
        <f t="shared" si="56"/>
        <v/>
      </c>
      <c r="BV60" s="54" t="str">
        <f t="shared" si="56"/>
        <v/>
      </c>
      <c r="BW60" s="54" t="str">
        <f t="shared" si="56"/>
        <v/>
      </c>
      <c r="BX60" s="54" t="str">
        <f t="shared" si="56"/>
        <v/>
      </c>
      <c r="BY60" s="54" t="str">
        <f t="shared" si="56"/>
        <v/>
      </c>
      <c r="BZ60" s="54" t="str">
        <f t="shared" si="56"/>
        <v/>
      </c>
      <c r="CA60" s="54" t="str">
        <f t="shared" si="56"/>
        <v/>
      </c>
      <c r="CB60" s="54" t="str">
        <f t="shared" si="56"/>
        <v/>
      </c>
      <c r="CC60" s="54" t="str">
        <f t="shared" si="56"/>
        <v/>
      </c>
      <c r="CD60" s="54" t="str">
        <f t="shared" si="56"/>
        <v/>
      </c>
      <c r="CE60" s="54" t="str">
        <f t="shared" si="57"/>
        <v/>
      </c>
      <c r="CF60" s="54" t="str">
        <f t="shared" si="57"/>
        <v/>
      </c>
      <c r="CG60" s="54" t="str">
        <f t="shared" si="57"/>
        <v/>
      </c>
      <c r="CH60" s="54" t="str">
        <f t="shared" si="57"/>
        <v/>
      </c>
      <c r="CI60" s="54" t="str">
        <f t="shared" si="57"/>
        <v/>
      </c>
      <c r="CJ60" s="54" t="str">
        <f t="shared" si="57"/>
        <v/>
      </c>
      <c r="CK60" s="54" t="str">
        <f t="shared" si="57"/>
        <v/>
      </c>
      <c r="CL60" s="54" t="str">
        <f t="shared" si="57"/>
        <v/>
      </c>
      <c r="CM60" s="54" t="str">
        <f t="shared" si="57"/>
        <v/>
      </c>
      <c r="CN60" s="54" t="str">
        <f t="shared" si="57"/>
        <v/>
      </c>
      <c r="CO60" s="54" t="str">
        <f t="shared" si="58"/>
        <v/>
      </c>
      <c r="CP60" s="54" t="str">
        <f t="shared" si="58"/>
        <v/>
      </c>
      <c r="CQ60" s="54" t="str">
        <f t="shared" si="58"/>
        <v/>
      </c>
      <c r="CR60" s="54" t="str">
        <f t="shared" si="58"/>
        <v/>
      </c>
      <c r="CS60" s="54" t="str">
        <f t="shared" si="58"/>
        <v/>
      </c>
      <c r="CT60" s="54" t="str">
        <f t="shared" si="58"/>
        <v/>
      </c>
      <c r="CU60" s="54" t="str">
        <f t="shared" si="58"/>
        <v/>
      </c>
      <c r="CV60" s="54" t="str">
        <f t="shared" si="58"/>
        <v/>
      </c>
      <c r="CW60" s="54" t="str">
        <f t="shared" si="58"/>
        <v/>
      </c>
      <c r="CX60" s="54" t="str">
        <f t="shared" si="58"/>
        <v/>
      </c>
      <c r="CY60" s="54" t="str">
        <f t="shared" si="59"/>
        <v/>
      </c>
      <c r="CZ60" s="54" t="str">
        <f t="shared" si="59"/>
        <v/>
      </c>
      <c r="DA60" s="54" t="str">
        <f t="shared" si="59"/>
        <v/>
      </c>
      <c r="DB60" s="54" t="str">
        <f t="shared" si="59"/>
        <v/>
      </c>
      <c r="DC60" s="54" t="str">
        <f t="shared" si="59"/>
        <v/>
      </c>
      <c r="DD60" s="54" t="str">
        <f t="shared" si="59"/>
        <v/>
      </c>
      <c r="DE60" s="54" t="str">
        <f t="shared" si="59"/>
        <v/>
      </c>
      <c r="DF60" s="54" t="str">
        <f t="shared" si="59"/>
        <v/>
      </c>
      <c r="DG60" s="54" t="str">
        <f t="shared" si="59"/>
        <v/>
      </c>
      <c r="DH60" s="73" t="str">
        <f t="shared" si="59"/>
        <v/>
      </c>
      <c r="DI60" s="54" t="s">
        <v>1312</v>
      </c>
      <c r="DJ60" s="54" t="s">
        <v>1338</v>
      </c>
    </row>
    <row r="61" spans="1:114">
      <c r="A61" s="74">
        <v>200126</v>
      </c>
      <c r="B61" s="68" t="s">
        <v>132</v>
      </c>
      <c r="C61" s="68" t="s">
        <v>133</v>
      </c>
      <c r="D61" s="68" t="s">
        <v>156</v>
      </c>
      <c r="E61" s="68" t="s">
        <v>1409</v>
      </c>
      <c r="F61" s="68"/>
      <c r="G61" s="68"/>
      <c r="H61" s="68"/>
      <c r="I61" s="68">
        <v>78</v>
      </c>
      <c r="J61" s="68">
        <v>0</v>
      </c>
      <c r="K61" s="68">
        <v>45</v>
      </c>
      <c r="L61" s="68">
        <v>8</v>
      </c>
      <c r="M61" s="68">
        <v>25</v>
      </c>
      <c r="N61" s="68">
        <v>33</v>
      </c>
      <c r="O61" s="68">
        <v>0</v>
      </c>
      <c r="P61" s="68">
        <v>78</v>
      </c>
      <c r="Q61" s="69">
        <f t="shared" si="40"/>
        <v>200126</v>
      </c>
      <c r="R61" s="69">
        <f>COUNTIF($T$4:T61,T61)</f>
        <v>25</v>
      </c>
      <c r="S61" s="69" t="str">
        <f>IF(R61=1,COUNTIF($R$4:R61,1),"")</f>
        <v/>
      </c>
      <c r="T61" s="70" t="str">
        <f>施設状況!$D61&amp;施設状況!$B61</f>
        <v>北区01保育所</v>
      </c>
      <c r="U61" s="70" t="str">
        <f>施設状況!$E61</f>
        <v>アイグラン保育園拓北</v>
      </c>
      <c r="V61" s="71">
        <v>57</v>
      </c>
      <c r="W61" s="72" t="str">
        <f t="shared" si="50"/>
        <v/>
      </c>
      <c r="X61" s="70" t="str">
        <f t="shared" si="51"/>
        <v/>
      </c>
      <c r="Y61" s="70" t="str">
        <f t="shared" si="51"/>
        <v/>
      </c>
      <c r="Z61" s="52" t="str">
        <f t="shared" si="51"/>
        <v/>
      </c>
      <c r="AA61" s="52" t="str">
        <f t="shared" si="51"/>
        <v/>
      </c>
      <c r="AB61" s="52" t="str">
        <f t="shared" si="51"/>
        <v/>
      </c>
      <c r="AC61" s="52" t="str">
        <f t="shared" si="51"/>
        <v/>
      </c>
      <c r="AD61" s="52" t="str">
        <f t="shared" si="51"/>
        <v/>
      </c>
      <c r="AE61" s="52" t="str">
        <f t="shared" si="51"/>
        <v/>
      </c>
      <c r="AF61" s="54" t="str">
        <f t="shared" si="51"/>
        <v/>
      </c>
      <c r="AG61" s="54" t="str">
        <f t="shared" si="52"/>
        <v/>
      </c>
      <c r="AH61" s="54" t="str">
        <f t="shared" si="52"/>
        <v/>
      </c>
      <c r="AI61" s="54" t="str">
        <f t="shared" si="52"/>
        <v/>
      </c>
      <c r="AJ61" s="54" t="str">
        <f t="shared" si="52"/>
        <v/>
      </c>
      <c r="AK61" s="54" t="str">
        <f t="shared" si="52"/>
        <v/>
      </c>
      <c r="AL61" s="54" t="str">
        <f t="shared" si="52"/>
        <v/>
      </c>
      <c r="AM61" s="54" t="str">
        <f t="shared" si="52"/>
        <v/>
      </c>
      <c r="AN61" s="54" t="str">
        <f t="shared" si="52"/>
        <v/>
      </c>
      <c r="AO61" s="54" t="str">
        <f t="shared" si="52"/>
        <v/>
      </c>
      <c r="AP61" s="54" t="str">
        <f t="shared" si="52"/>
        <v/>
      </c>
      <c r="AQ61" s="54" t="str">
        <f t="shared" si="53"/>
        <v/>
      </c>
      <c r="AR61" s="54" t="str">
        <f t="shared" si="53"/>
        <v/>
      </c>
      <c r="AS61" s="54" t="str">
        <f t="shared" si="53"/>
        <v/>
      </c>
      <c r="AT61" s="54" t="str">
        <f t="shared" si="53"/>
        <v/>
      </c>
      <c r="AU61" s="54" t="str">
        <f t="shared" si="53"/>
        <v/>
      </c>
      <c r="AV61" s="54" t="str">
        <f t="shared" si="53"/>
        <v/>
      </c>
      <c r="AW61" s="54" t="str">
        <f t="shared" si="53"/>
        <v/>
      </c>
      <c r="AX61" s="54" t="str">
        <f t="shared" si="53"/>
        <v/>
      </c>
      <c r="AY61" s="54" t="str">
        <f t="shared" si="53"/>
        <v/>
      </c>
      <c r="AZ61" s="54" t="str">
        <f t="shared" si="53"/>
        <v/>
      </c>
      <c r="BA61" s="54" t="str">
        <f t="shared" si="54"/>
        <v/>
      </c>
      <c r="BB61" s="54" t="str">
        <f t="shared" si="54"/>
        <v/>
      </c>
      <c r="BC61" s="54" t="str">
        <f t="shared" si="54"/>
        <v/>
      </c>
      <c r="BD61" s="54" t="str">
        <f t="shared" si="54"/>
        <v/>
      </c>
      <c r="BE61" s="54" t="str">
        <f t="shared" si="54"/>
        <v/>
      </c>
      <c r="BF61" s="54" t="str">
        <f t="shared" si="54"/>
        <v/>
      </c>
      <c r="BG61" s="54" t="str">
        <f t="shared" si="54"/>
        <v/>
      </c>
      <c r="BH61" s="54" t="str">
        <f t="shared" si="54"/>
        <v/>
      </c>
      <c r="BI61" s="54" t="str">
        <f t="shared" si="54"/>
        <v/>
      </c>
      <c r="BJ61" s="54" t="str">
        <f t="shared" si="54"/>
        <v/>
      </c>
      <c r="BK61" s="54" t="str">
        <f t="shared" si="55"/>
        <v/>
      </c>
      <c r="BL61" s="54" t="str">
        <f t="shared" si="55"/>
        <v/>
      </c>
      <c r="BM61" s="54" t="str">
        <f t="shared" si="55"/>
        <v/>
      </c>
      <c r="BN61" s="54" t="str">
        <f t="shared" si="55"/>
        <v/>
      </c>
      <c r="BO61" s="54" t="str">
        <f t="shared" si="55"/>
        <v/>
      </c>
      <c r="BP61" s="54" t="str">
        <f t="shared" si="55"/>
        <v/>
      </c>
      <c r="BQ61" s="54" t="str">
        <f t="shared" si="55"/>
        <v/>
      </c>
      <c r="BR61" s="54" t="str">
        <f t="shared" si="55"/>
        <v/>
      </c>
      <c r="BS61" s="54" t="str">
        <f t="shared" si="55"/>
        <v/>
      </c>
      <c r="BT61" s="54" t="str">
        <f t="shared" si="55"/>
        <v/>
      </c>
      <c r="BU61" s="54" t="str">
        <f t="shared" si="56"/>
        <v/>
      </c>
      <c r="BV61" s="54" t="str">
        <f t="shared" si="56"/>
        <v/>
      </c>
      <c r="BW61" s="54" t="str">
        <f t="shared" si="56"/>
        <v/>
      </c>
      <c r="BX61" s="54" t="str">
        <f t="shared" si="56"/>
        <v/>
      </c>
      <c r="BY61" s="54" t="str">
        <f t="shared" si="56"/>
        <v/>
      </c>
      <c r="BZ61" s="54" t="str">
        <f t="shared" si="56"/>
        <v/>
      </c>
      <c r="CA61" s="54" t="str">
        <f t="shared" si="56"/>
        <v/>
      </c>
      <c r="CB61" s="54" t="str">
        <f t="shared" si="56"/>
        <v/>
      </c>
      <c r="CC61" s="54" t="str">
        <f t="shared" si="56"/>
        <v/>
      </c>
      <c r="CD61" s="54" t="str">
        <f t="shared" si="56"/>
        <v/>
      </c>
      <c r="CE61" s="54" t="str">
        <f t="shared" si="57"/>
        <v/>
      </c>
      <c r="CF61" s="54" t="str">
        <f t="shared" si="57"/>
        <v/>
      </c>
      <c r="CG61" s="54" t="str">
        <f t="shared" si="57"/>
        <v/>
      </c>
      <c r="CH61" s="54" t="str">
        <f t="shared" si="57"/>
        <v/>
      </c>
      <c r="CI61" s="54" t="str">
        <f t="shared" si="57"/>
        <v/>
      </c>
      <c r="CJ61" s="54" t="str">
        <f t="shared" si="57"/>
        <v/>
      </c>
      <c r="CK61" s="54" t="str">
        <f t="shared" si="57"/>
        <v/>
      </c>
      <c r="CL61" s="54" t="str">
        <f t="shared" si="57"/>
        <v/>
      </c>
      <c r="CM61" s="54" t="str">
        <f t="shared" si="57"/>
        <v/>
      </c>
      <c r="CN61" s="54" t="str">
        <f t="shared" si="57"/>
        <v/>
      </c>
      <c r="CO61" s="54" t="str">
        <f t="shared" si="58"/>
        <v/>
      </c>
      <c r="CP61" s="54" t="str">
        <f t="shared" si="58"/>
        <v/>
      </c>
      <c r="CQ61" s="54" t="str">
        <f t="shared" si="58"/>
        <v/>
      </c>
      <c r="CR61" s="54" t="str">
        <f t="shared" si="58"/>
        <v/>
      </c>
      <c r="CS61" s="54" t="str">
        <f t="shared" si="58"/>
        <v/>
      </c>
      <c r="CT61" s="54" t="str">
        <f t="shared" si="58"/>
        <v/>
      </c>
      <c r="CU61" s="54" t="str">
        <f t="shared" si="58"/>
        <v/>
      </c>
      <c r="CV61" s="54" t="str">
        <f t="shared" si="58"/>
        <v/>
      </c>
      <c r="CW61" s="54" t="str">
        <f t="shared" si="58"/>
        <v/>
      </c>
      <c r="CX61" s="54" t="str">
        <f t="shared" si="58"/>
        <v/>
      </c>
      <c r="CY61" s="54" t="str">
        <f t="shared" si="59"/>
        <v/>
      </c>
      <c r="CZ61" s="54" t="str">
        <f t="shared" si="59"/>
        <v/>
      </c>
      <c r="DA61" s="54" t="str">
        <f t="shared" si="59"/>
        <v/>
      </c>
      <c r="DB61" s="54" t="str">
        <f t="shared" si="59"/>
        <v/>
      </c>
      <c r="DC61" s="54" t="str">
        <f t="shared" si="59"/>
        <v/>
      </c>
      <c r="DD61" s="54" t="str">
        <f t="shared" si="59"/>
        <v/>
      </c>
      <c r="DE61" s="54" t="str">
        <f t="shared" si="59"/>
        <v/>
      </c>
      <c r="DF61" s="54" t="str">
        <f t="shared" si="59"/>
        <v/>
      </c>
      <c r="DG61" s="54" t="str">
        <f t="shared" si="59"/>
        <v/>
      </c>
      <c r="DH61" s="73" t="str">
        <f t="shared" si="59"/>
        <v/>
      </c>
      <c r="DI61" s="54" t="s">
        <v>1313</v>
      </c>
      <c r="DJ61" s="54" t="s">
        <v>1339</v>
      </c>
    </row>
    <row r="62" spans="1:114">
      <c r="A62" s="74">
        <v>200127</v>
      </c>
      <c r="B62" s="68" t="s">
        <v>132</v>
      </c>
      <c r="C62" s="68" t="s">
        <v>133</v>
      </c>
      <c r="D62" s="68" t="s">
        <v>156</v>
      </c>
      <c r="E62" s="68" t="s">
        <v>1410</v>
      </c>
      <c r="F62" s="68"/>
      <c r="G62" s="68"/>
      <c r="H62" s="68"/>
      <c r="I62" s="68">
        <v>90</v>
      </c>
      <c r="J62" s="68">
        <v>0</v>
      </c>
      <c r="K62" s="68">
        <v>48</v>
      </c>
      <c r="L62" s="68">
        <v>10</v>
      </c>
      <c r="M62" s="68">
        <v>32</v>
      </c>
      <c r="N62" s="68">
        <v>42</v>
      </c>
      <c r="O62" s="68">
        <v>0</v>
      </c>
      <c r="P62" s="68">
        <v>90</v>
      </c>
      <c r="Q62" s="69">
        <f t="shared" si="40"/>
        <v>200127</v>
      </c>
      <c r="R62" s="69">
        <f>COUNTIF($T$4:T62,T62)</f>
        <v>26</v>
      </c>
      <c r="S62" s="69" t="str">
        <f>IF(R62=1,COUNTIF($R$4:R62,1),"")</f>
        <v/>
      </c>
      <c r="T62" s="70" t="str">
        <f>施設状況!$D62&amp;施設状況!$B62</f>
        <v>北区01保育所</v>
      </c>
      <c r="U62" s="70" t="str">
        <f>施設状況!$E62</f>
        <v>元気っ子保育園・屯田南</v>
      </c>
      <c r="V62" s="71">
        <v>58</v>
      </c>
      <c r="W62" s="72" t="str">
        <f t="shared" si="50"/>
        <v/>
      </c>
      <c r="X62" s="70" t="str">
        <f t="shared" si="51"/>
        <v/>
      </c>
      <c r="Y62" s="70" t="str">
        <f t="shared" si="51"/>
        <v/>
      </c>
      <c r="Z62" s="52" t="str">
        <f t="shared" si="51"/>
        <v/>
      </c>
      <c r="AA62" s="52" t="str">
        <f t="shared" si="51"/>
        <v/>
      </c>
      <c r="AB62" s="52" t="str">
        <f t="shared" si="51"/>
        <v/>
      </c>
      <c r="AC62" s="52" t="str">
        <f t="shared" si="51"/>
        <v/>
      </c>
      <c r="AD62" s="52" t="str">
        <f t="shared" si="51"/>
        <v/>
      </c>
      <c r="AE62" s="52" t="str">
        <f t="shared" si="51"/>
        <v/>
      </c>
      <c r="AF62" s="54" t="str">
        <f t="shared" si="51"/>
        <v/>
      </c>
      <c r="AG62" s="54" t="str">
        <f t="shared" si="52"/>
        <v/>
      </c>
      <c r="AH62" s="54" t="str">
        <f t="shared" si="52"/>
        <v/>
      </c>
      <c r="AI62" s="54" t="str">
        <f t="shared" si="52"/>
        <v/>
      </c>
      <c r="AJ62" s="54" t="str">
        <f t="shared" si="52"/>
        <v/>
      </c>
      <c r="AK62" s="54" t="str">
        <f t="shared" si="52"/>
        <v/>
      </c>
      <c r="AL62" s="54" t="str">
        <f t="shared" si="52"/>
        <v/>
      </c>
      <c r="AM62" s="54" t="str">
        <f t="shared" si="52"/>
        <v/>
      </c>
      <c r="AN62" s="54" t="str">
        <f t="shared" si="52"/>
        <v/>
      </c>
      <c r="AO62" s="54" t="str">
        <f t="shared" si="52"/>
        <v/>
      </c>
      <c r="AP62" s="54" t="str">
        <f t="shared" si="52"/>
        <v/>
      </c>
      <c r="AQ62" s="54" t="str">
        <f t="shared" si="53"/>
        <v/>
      </c>
      <c r="AR62" s="54" t="str">
        <f t="shared" si="53"/>
        <v/>
      </c>
      <c r="AS62" s="54" t="str">
        <f t="shared" si="53"/>
        <v/>
      </c>
      <c r="AT62" s="54" t="str">
        <f t="shared" si="53"/>
        <v/>
      </c>
      <c r="AU62" s="54" t="str">
        <f t="shared" si="53"/>
        <v/>
      </c>
      <c r="AV62" s="54" t="str">
        <f t="shared" si="53"/>
        <v/>
      </c>
      <c r="AW62" s="54" t="str">
        <f t="shared" si="53"/>
        <v/>
      </c>
      <c r="AX62" s="54" t="str">
        <f t="shared" si="53"/>
        <v/>
      </c>
      <c r="AY62" s="54" t="str">
        <f t="shared" si="53"/>
        <v/>
      </c>
      <c r="AZ62" s="54" t="str">
        <f t="shared" si="53"/>
        <v/>
      </c>
      <c r="BA62" s="54" t="str">
        <f t="shared" si="54"/>
        <v/>
      </c>
      <c r="BB62" s="54" t="str">
        <f t="shared" si="54"/>
        <v/>
      </c>
      <c r="BC62" s="54" t="str">
        <f t="shared" si="54"/>
        <v/>
      </c>
      <c r="BD62" s="54" t="str">
        <f t="shared" si="54"/>
        <v/>
      </c>
      <c r="BE62" s="54" t="str">
        <f t="shared" si="54"/>
        <v/>
      </c>
      <c r="BF62" s="54" t="str">
        <f t="shared" si="54"/>
        <v/>
      </c>
      <c r="BG62" s="54" t="str">
        <f t="shared" si="54"/>
        <v/>
      </c>
      <c r="BH62" s="54" t="str">
        <f t="shared" si="54"/>
        <v/>
      </c>
      <c r="BI62" s="54" t="str">
        <f t="shared" si="54"/>
        <v/>
      </c>
      <c r="BJ62" s="54" t="str">
        <f t="shared" si="54"/>
        <v/>
      </c>
      <c r="BK62" s="54" t="str">
        <f t="shared" si="55"/>
        <v/>
      </c>
      <c r="BL62" s="54" t="str">
        <f t="shared" si="55"/>
        <v/>
      </c>
      <c r="BM62" s="54" t="str">
        <f t="shared" si="55"/>
        <v/>
      </c>
      <c r="BN62" s="54" t="str">
        <f t="shared" si="55"/>
        <v/>
      </c>
      <c r="BO62" s="54" t="str">
        <f t="shared" si="55"/>
        <v/>
      </c>
      <c r="BP62" s="54" t="str">
        <f t="shared" si="55"/>
        <v/>
      </c>
      <c r="BQ62" s="54" t="str">
        <f t="shared" si="55"/>
        <v/>
      </c>
      <c r="BR62" s="54" t="str">
        <f t="shared" si="55"/>
        <v/>
      </c>
      <c r="BS62" s="54" t="str">
        <f t="shared" si="55"/>
        <v/>
      </c>
      <c r="BT62" s="54" t="str">
        <f t="shared" si="55"/>
        <v/>
      </c>
      <c r="BU62" s="54" t="str">
        <f t="shared" si="56"/>
        <v/>
      </c>
      <c r="BV62" s="54" t="str">
        <f t="shared" si="56"/>
        <v/>
      </c>
      <c r="BW62" s="54" t="str">
        <f t="shared" si="56"/>
        <v/>
      </c>
      <c r="BX62" s="54" t="str">
        <f t="shared" si="56"/>
        <v/>
      </c>
      <c r="BY62" s="54" t="str">
        <f t="shared" si="56"/>
        <v/>
      </c>
      <c r="BZ62" s="54" t="str">
        <f t="shared" si="56"/>
        <v/>
      </c>
      <c r="CA62" s="54" t="str">
        <f t="shared" si="56"/>
        <v/>
      </c>
      <c r="CB62" s="54" t="str">
        <f t="shared" si="56"/>
        <v/>
      </c>
      <c r="CC62" s="54" t="str">
        <f t="shared" si="56"/>
        <v/>
      </c>
      <c r="CD62" s="54" t="str">
        <f t="shared" si="56"/>
        <v/>
      </c>
      <c r="CE62" s="54" t="str">
        <f t="shared" si="57"/>
        <v/>
      </c>
      <c r="CF62" s="54" t="str">
        <f t="shared" si="57"/>
        <v/>
      </c>
      <c r="CG62" s="54" t="str">
        <f t="shared" si="57"/>
        <v/>
      </c>
      <c r="CH62" s="54" t="str">
        <f t="shared" si="57"/>
        <v/>
      </c>
      <c r="CI62" s="54" t="str">
        <f t="shared" si="57"/>
        <v/>
      </c>
      <c r="CJ62" s="54" t="str">
        <f t="shared" si="57"/>
        <v/>
      </c>
      <c r="CK62" s="54" t="str">
        <f t="shared" si="57"/>
        <v/>
      </c>
      <c r="CL62" s="54" t="str">
        <f t="shared" si="57"/>
        <v/>
      </c>
      <c r="CM62" s="54" t="str">
        <f t="shared" si="57"/>
        <v/>
      </c>
      <c r="CN62" s="54" t="str">
        <f t="shared" si="57"/>
        <v/>
      </c>
      <c r="CO62" s="54" t="str">
        <f t="shared" si="58"/>
        <v/>
      </c>
      <c r="CP62" s="54" t="str">
        <f t="shared" si="58"/>
        <v/>
      </c>
      <c r="CQ62" s="54" t="str">
        <f t="shared" si="58"/>
        <v/>
      </c>
      <c r="CR62" s="54" t="str">
        <f t="shared" si="58"/>
        <v/>
      </c>
      <c r="CS62" s="54" t="str">
        <f t="shared" si="58"/>
        <v/>
      </c>
      <c r="CT62" s="54" t="str">
        <f t="shared" si="58"/>
        <v/>
      </c>
      <c r="CU62" s="54" t="str">
        <f t="shared" si="58"/>
        <v/>
      </c>
      <c r="CV62" s="54" t="str">
        <f t="shared" si="58"/>
        <v/>
      </c>
      <c r="CW62" s="54" t="str">
        <f t="shared" si="58"/>
        <v/>
      </c>
      <c r="CX62" s="54" t="str">
        <f t="shared" si="58"/>
        <v/>
      </c>
      <c r="CY62" s="54" t="str">
        <f t="shared" si="59"/>
        <v/>
      </c>
      <c r="CZ62" s="54" t="str">
        <f t="shared" si="59"/>
        <v/>
      </c>
      <c r="DA62" s="54" t="str">
        <f t="shared" si="59"/>
        <v/>
      </c>
      <c r="DB62" s="54" t="str">
        <f t="shared" si="59"/>
        <v/>
      </c>
      <c r="DC62" s="54" t="str">
        <f t="shared" si="59"/>
        <v/>
      </c>
      <c r="DD62" s="54" t="str">
        <f t="shared" si="59"/>
        <v/>
      </c>
      <c r="DE62" s="54" t="str">
        <f t="shared" si="59"/>
        <v/>
      </c>
      <c r="DF62" s="54" t="str">
        <f t="shared" si="59"/>
        <v/>
      </c>
      <c r="DG62" s="54" t="str">
        <f t="shared" si="59"/>
        <v/>
      </c>
      <c r="DH62" s="73" t="str">
        <f t="shared" si="59"/>
        <v/>
      </c>
      <c r="DI62" s="54" t="s">
        <v>949</v>
      </c>
      <c r="DJ62" s="54" t="s">
        <v>1340</v>
      </c>
    </row>
    <row r="63" spans="1:114">
      <c r="A63" s="74">
        <v>200129</v>
      </c>
      <c r="B63" s="68" t="s">
        <v>132</v>
      </c>
      <c r="C63" s="68" t="s">
        <v>133</v>
      </c>
      <c r="D63" s="68" t="s">
        <v>156</v>
      </c>
      <c r="E63" s="68" t="s">
        <v>1297</v>
      </c>
      <c r="F63" s="68"/>
      <c r="G63" s="68"/>
      <c r="H63" s="68"/>
      <c r="I63" s="68">
        <v>60</v>
      </c>
      <c r="J63" s="68">
        <v>0</v>
      </c>
      <c r="K63" s="68">
        <v>33</v>
      </c>
      <c r="L63" s="68">
        <v>6</v>
      </c>
      <c r="M63" s="68">
        <v>21</v>
      </c>
      <c r="N63" s="68">
        <v>27</v>
      </c>
      <c r="O63" s="68">
        <v>0</v>
      </c>
      <c r="P63" s="68">
        <v>60</v>
      </c>
      <c r="Q63" s="69">
        <f t="shared" si="40"/>
        <v>200129</v>
      </c>
      <c r="R63" s="69">
        <f>COUNTIF($T$4:T63,T63)</f>
        <v>27</v>
      </c>
      <c r="S63" s="69" t="str">
        <f>IF(R63=1,COUNTIF($R$4:R63,1),"")</f>
        <v/>
      </c>
      <c r="T63" s="70" t="str">
        <f>施設状況!$D63&amp;施設状況!$B63</f>
        <v>北区01保育所</v>
      </c>
      <c r="U63" s="70" t="str">
        <f>施設状況!$E63</f>
        <v>屯田南保育園</v>
      </c>
      <c r="V63" s="71">
        <v>59</v>
      </c>
      <c r="W63" s="72" t="str">
        <f t="shared" si="50"/>
        <v/>
      </c>
      <c r="X63" s="70" t="str">
        <f t="shared" si="51"/>
        <v/>
      </c>
      <c r="Y63" s="70" t="str">
        <f t="shared" si="51"/>
        <v/>
      </c>
      <c r="Z63" s="52" t="str">
        <f t="shared" si="51"/>
        <v/>
      </c>
      <c r="AA63" s="52" t="str">
        <f t="shared" si="51"/>
        <v/>
      </c>
      <c r="AB63" s="52" t="str">
        <f t="shared" si="51"/>
        <v/>
      </c>
      <c r="AC63" s="52" t="str">
        <f t="shared" si="51"/>
        <v/>
      </c>
      <c r="AD63" s="52" t="str">
        <f t="shared" si="51"/>
        <v/>
      </c>
      <c r="AE63" s="52" t="str">
        <f t="shared" si="51"/>
        <v/>
      </c>
      <c r="AF63" s="54" t="str">
        <f t="shared" si="51"/>
        <v/>
      </c>
      <c r="AG63" s="54" t="str">
        <f t="shared" si="52"/>
        <v/>
      </c>
      <c r="AH63" s="54" t="str">
        <f t="shared" si="52"/>
        <v/>
      </c>
      <c r="AI63" s="54" t="str">
        <f t="shared" si="52"/>
        <v/>
      </c>
      <c r="AJ63" s="54" t="str">
        <f t="shared" si="52"/>
        <v/>
      </c>
      <c r="AK63" s="54" t="str">
        <f t="shared" si="52"/>
        <v/>
      </c>
      <c r="AL63" s="54" t="str">
        <f t="shared" si="52"/>
        <v/>
      </c>
      <c r="AM63" s="54" t="str">
        <f t="shared" si="52"/>
        <v/>
      </c>
      <c r="AN63" s="54" t="str">
        <f t="shared" si="52"/>
        <v/>
      </c>
      <c r="AO63" s="54" t="str">
        <f t="shared" si="52"/>
        <v/>
      </c>
      <c r="AP63" s="54" t="str">
        <f t="shared" si="52"/>
        <v/>
      </c>
      <c r="AQ63" s="54" t="str">
        <f t="shared" si="53"/>
        <v/>
      </c>
      <c r="AR63" s="54" t="str">
        <f t="shared" si="53"/>
        <v/>
      </c>
      <c r="AS63" s="54" t="str">
        <f t="shared" si="53"/>
        <v/>
      </c>
      <c r="AT63" s="54" t="str">
        <f t="shared" si="53"/>
        <v/>
      </c>
      <c r="AU63" s="54" t="str">
        <f t="shared" si="53"/>
        <v/>
      </c>
      <c r="AV63" s="54" t="str">
        <f t="shared" si="53"/>
        <v/>
      </c>
      <c r="AW63" s="54" t="str">
        <f t="shared" si="53"/>
        <v/>
      </c>
      <c r="AX63" s="54" t="str">
        <f t="shared" si="53"/>
        <v/>
      </c>
      <c r="AY63" s="54" t="str">
        <f t="shared" si="53"/>
        <v/>
      </c>
      <c r="AZ63" s="54" t="str">
        <f t="shared" si="53"/>
        <v/>
      </c>
      <c r="BA63" s="54" t="str">
        <f t="shared" si="54"/>
        <v/>
      </c>
      <c r="BB63" s="54" t="str">
        <f t="shared" si="54"/>
        <v/>
      </c>
      <c r="BC63" s="54" t="str">
        <f t="shared" si="54"/>
        <v/>
      </c>
      <c r="BD63" s="54" t="str">
        <f t="shared" si="54"/>
        <v/>
      </c>
      <c r="BE63" s="54" t="str">
        <f t="shared" si="54"/>
        <v/>
      </c>
      <c r="BF63" s="54" t="str">
        <f t="shared" si="54"/>
        <v/>
      </c>
      <c r="BG63" s="54" t="str">
        <f t="shared" si="54"/>
        <v/>
      </c>
      <c r="BH63" s="54" t="str">
        <f t="shared" si="54"/>
        <v/>
      </c>
      <c r="BI63" s="54" t="str">
        <f t="shared" si="54"/>
        <v/>
      </c>
      <c r="BJ63" s="54" t="str">
        <f t="shared" si="54"/>
        <v/>
      </c>
      <c r="BK63" s="54" t="str">
        <f t="shared" si="55"/>
        <v/>
      </c>
      <c r="BL63" s="54" t="str">
        <f t="shared" si="55"/>
        <v/>
      </c>
      <c r="BM63" s="54" t="str">
        <f t="shared" si="55"/>
        <v/>
      </c>
      <c r="BN63" s="54" t="str">
        <f t="shared" si="55"/>
        <v/>
      </c>
      <c r="BO63" s="54" t="str">
        <f t="shared" si="55"/>
        <v/>
      </c>
      <c r="BP63" s="54" t="str">
        <f t="shared" si="55"/>
        <v/>
      </c>
      <c r="BQ63" s="54" t="str">
        <f t="shared" si="55"/>
        <v/>
      </c>
      <c r="BR63" s="54" t="str">
        <f t="shared" si="55"/>
        <v/>
      </c>
      <c r="BS63" s="54" t="str">
        <f t="shared" si="55"/>
        <v/>
      </c>
      <c r="BT63" s="54" t="str">
        <f t="shared" si="55"/>
        <v/>
      </c>
      <c r="BU63" s="54" t="str">
        <f t="shared" si="56"/>
        <v/>
      </c>
      <c r="BV63" s="54" t="str">
        <f t="shared" si="56"/>
        <v/>
      </c>
      <c r="BW63" s="54" t="str">
        <f t="shared" si="56"/>
        <v/>
      </c>
      <c r="BX63" s="54" t="str">
        <f t="shared" si="56"/>
        <v/>
      </c>
      <c r="BY63" s="54" t="str">
        <f t="shared" si="56"/>
        <v/>
      </c>
      <c r="BZ63" s="54" t="str">
        <f t="shared" si="56"/>
        <v/>
      </c>
      <c r="CA63" s="54" t="str">
        <f t="shared" si="56"/>
        <v/>
      </c>
      <c r="CB63" s="54" t="str">
        <f t="shared" si="56"/>
        <v/>
      </c>
      <c r="CC63" s="54" t="str">
        <f t="shared" si="56"/>
        <v/>
      </c>
      <c r="CD63" s="54" t="str">
        <f t="shared" si="56"/>
        <v/>
      </c>
      <c r="CE63" s="54" t="str">
        <f t="shared" si="57"/>
        <v/>
      </c>
      <c r="CF63" s="54" t="str">
        <f t="shared" si="57"/>
        <v/>
      </c>
      <c r="CG63" s="54" t="str">
        <f t="shared" si="57"/>
        <v/>
      </c>
      <c r="CH63" s="54" t="str">
        <f t="shared" si="57"/>
        <v/>
      </c>
      <c r="CI63" s="54" t="str">
        <f t="shared" si="57"/>
        <v/>
      </c>
      <c r="CJ63" s="54" t="str">
        <f t="shared" si="57"/>
        <v/>
      </c>
      <c r="CK63" s="54" t="str">
        <f t="shared" si="57"/>
        <v/>
      </c>
      <c r="CL63" s="54" t="str">
        <f t="shared" si="57"/>
        <v/>
      </c>
      <c r="CM63" s="54" t="str">
        <f t="shared" si="57"/>
        <v/>
      </c>
      <c r="CN63" s="54" t="str">
        <f t="shared" si="57"/>
        <v/>
      </c>
      <c r="CO63" s="54" t="str">
        <f t="shared" si="58"/>
        <v/>
      </c>
      <c r="CP63" s="54" t="str">
        <f t="shared" si="58"/>
        <v/>
      </c>
      <c r="CQ63" s="54" t="str">
        <f t="shared" si="58"/>
        <v/>
      </c>
      <c r="CR63" s="54" t="str">
        <f t="shared" si="58"/>
        <v/>
      </c>
      <c r="CS63" s="54" t="str">
        <f t="shared" si="58"/>
        <v/>
      </c>
      <c r="CT63" s="54" t="str">
        <f t="shared" si="58"/>
        <v/>
      </c>
      <c r="CU63" s="54" t="str">
        <f t="shared" si="58"/>
        <v/>
      </c>
      <c r="CV63" s="54" t="str">
        <f t="shared" si="58"/>
        <v/>
      </c>
      <c r="CW63" s="54" t="str">
        <f t="shared" si="58"/>
        <v/>
      </c>
      <c r="CX63" s="54" t="str">
        <f t="shared" si="58"/>
        <v/>
      </c>
      <c r="CY63" s="54" t="str">
        <f t="shared" si="59"/>
        <v/>
      </c>
      <c r="CZ63" s="54" t="str">
        <f t="shared" si="59"/>
        <v/>
      </c>
      <c r="DA63" s="54" t="str">
        <f t="shared" si="59"/>
        <v/>
      </c>
      <c r="DB63" s="54" t="str">
        <f t="shared" si="59"/>
        <v/>
      </c>
      <c r="DC63" s="54" t="str">
        <f t="shared" si="59"/>
        <v/>
      </c>
      <c r="DD63" s="54" t="str">
        <f t="shared" si="59"/>
        <v/>
      </c>
      <c r="DE63" s="54" t="str">
        <f t="shared" si="59"/>
        <v/>
      </c>
      <c r="DF63" s="54" t="str">
        <f t="shared" si="59"/>
        <v/>
      </c>
      <c r="DG63" s="54" t="str">
        <f t="shared" si="59"/>
        <v/>
      </c>
      <c r="DH63" s="73" t="str">
        <f t="shared" si="59"/>
        <v/>
      </c>
      <c r="DI63" s="54" t="s">
        <v>1314</v>
      </c>
      <c r="DJ63" s="54" t="s">
        <v>1720</v>
      </c>
    </row>
    <row r="64" spans="1:114">
      <c r="A64" s="74">
        <v>300004</v>
      </c>
      <c r="B64" s="68" t="s">
        <v>132</v>
      </c>
      <c r="C64" s="68" t="s">
        <v>133</v>
      </c>
      <c r="D64" s="68" t="s">
        <v>185</v>
      </c>
      <c r="E64" s="68" t="s">
        <v>186</v>
      </c>
      <c r="F64" s="68"/>
      <c r="G64" s="68"/>
      <c r="H64" s="68"/>
      <c r="I64" s="68">
        <v>70</v>
      </c>
      <c r="J64" s="68">
        <v>0</v>
      </c>
      <c r="K64" s="68">
        <v>36</v>
      </c>
      <c r="L64" s="68">
        <v>10</v>
      </c>
      <c r="M64" s="68">
        <v>24</v>
      </c>
      <c r="N64" s="68">
        <v>34</v>
      </c>
      <c r="O64" s="68">
        <v>0</v>
      </c>
      <c r="P64" s="68">
        <v>70</v>
      </c>
      <c r="Q64" s="69">
        <f t="shared" si="40"/>
        <v>300004</v>
      </c>
      <c r="R64" s="69">
        <f>COUNTIF($T$4:T64,T64)</f>
        <v>1</v>
      </c>
      <c r="S64" s="69">
        <f>IF(R64=1,COUNTIF($R$4:R64,1),"")</f>
        <v>3</v>
      </c>
      <c r="T64" s="70" t="str">
        <f>施設状況!$D64&amp;施設状況!$B64</f>
        <v>東区01保育所</v>
      </c>
      <c r="U64" s="70" t="str">
        <f>施設状況!$E64</f>
        <v>札苗保育園</v>
      </c>
      <c r="V64" s="71">
        <v>60</v>
      </c>
      <c r="W64" s="72" t="str">
        <f t="shared" si="50"/>
        <v/>
      </c>
      <c r="X64" s="77" t="str">
        <f t="shared" si="51"/>
        <v/>
      </c>
      <c r="Y64" s="77" t="str">
        <f t="shared" si="51"/>
        <v/>
      </c>
      <c r="Z64" s="78" t="str">
        <f t="shared" si="51"/>
        <v/>
      </c>
      <c r="AA64" s="78" t="str">
        <f t="shared" si="51"/>
        <v/>
      </c>
      <c r="AB64" s="78" t="str">
        <f t="shared" si="51"/>
        <v/>
      </c>
      <c r="AC64" s="78" t="str">
        <f t="shared" si="51"/>
        <v/>
      </c>
      <c r="AD64" s="78" t="str">
        <f t="shared" si="51"/>
        <v/>
      </c>
      <c r="AE64" s="78" t="str">
        <f t="shared" si="51"/>
        <v/>
      </c>
      <c r="AF64" s="79" t="str">
        <f t="shared" si="51"/>
        <v/>
      </c>
      <c r="AG64" s="79" t="str">
        <f t="shared" si="52"/>
        <v/>
      </c>
      <c r="AH64" s="79" t="str">
        <f t="shared" si="52"/>
        <v/>
      </c>
      <c r="AI64" s="79" t="str">
        <f t="shared" si="52"/>
        <v/>
      </c>
      <c r="AJ64" s="79" t="str">
        <f t="shared" si="52"/>
        <v/>
      </c>
      <c r="AK64" s="79" t="str">
        <f t="shared" si="52"/>
        <v/>
      </c>
      <c r="AL64" s="79" t="str">
        <f t="shared" si="52"/>
        <v/>
      </c>
      <c r="AM64" s="79" t="str">
        <f t="shared" si="52"/>
        <v/>
      </c>
      <c r="AN64" s="79" t="str">
        <f t="shared" si="52"/>
        <v/>
      </c>
      <c r="AO64" s="79" t="str">
        <f t="shared" si="52"/>
        <v/>
      </c>
      <c r="AP64" s="79" t="str">
        <f t="shared" si="52"/>
        <v/>
      </c>
      <c r="AQ64" s="79" t="str">
        <f t="shared" si="53"/>
        <v/>
      </c>
      <c r="AR64" s="79" t="str">
        <f t="shared" si="53"/>
        <v/>
      </c>
      <c r="AS64" s="79" t="str">
        <f t="shared" si="53"/>
        <v/>
      </c>
      <c r="AT64" s="79" t="str">
        <f t="shared" si="53"/>
        <v/>
      </c>
      <c r="AU64" s="79" t="str">
        <f t="shared" si="53"/>
        <v/>
      </c>
      <c r="AV64" s="79" t="str">
        <f t="shared" si="53"/>
        <v/>
      </c>
      <c r="AW64" s="79" t="str">
        <f t="shared" si="53"/>
        <v/>
      </c>
      <c r="AX64" s="79" t="str">
        <f t="shared" si="53"/>
        <v/>
      </c>
      <c r="AY64" s="79" t="str">
        <f t="shared" si="53"/>
        <v/>
      </c>
      <c r="AZ64" s="79" t="str">
        <f t="shared" si="53"/>
        <v/>
      </c>
      <c r="BA64" s="79" t="str">
        <f t="shared" si="54"/>
        <v/>
      </c>
      <c r="BB64" s="79" t="str">
        <f t="shared" si="54"/>
        <v/>
      </c>
      <c r="BC64" s="79" t="str">
        <f t="shared" si="54"/>
        <v/>
      </c>
      <c r="BD64" s="79" t="str">
        <f t="shared" si="54"/>
        <v/>
      </c>
      <c r="BE64" s="79" t="str">
        <f t="shared" si="54"/>
        <v/>
      </c>
      <c r="BF64" s="79" t="str">
        <f t="shared" si="54"/>
        <v/>
      </c>
      <c r="BG64" s="79" t="str">
        <f t="shared" si="54"/>
        <v/>
      </c>
      <c r="BH64" s="79" t="str">
        <f t="shared" si="54"/>
        <v/>
      </c>
      <c r="BI64" s="79" t="str">
        <f t="shared" si="54"/>
        <v/>
      </c>
      <c r="BJ64" s="79" t="str">
        <f t="shared" si="54"/>
        <v/>
      </c>
      <c r="BK64" s="79" t="str">
        <f t="shared" si="55"/>
        <v/>
      </c>
      <c r="BL64" s="79" t="str">
        <f t="shared" si="55"/>
        <v/>
      </c>
      <c r="BM64" s="79" t="str">
        <f t="shared" si="55"/>
        <v/>
      </c>
      <c r="BN64" s="79" t="str">
        <f t="shared" si="55"/>
        <v/>
      </c>
      <c r="BO64" s="79" t="str">
        <f t="shared" si="55"/>
        <v/>
      </c>
      <c r="BP64" s="79" t="str">
        <f t="shared" si="55"/>
        <v/>
      </c>
      <c r="BQ64" s="79" t="str">
        <f t="shared" si="55"/>
        <v/>
      </c>
      <c r="BR64" s="79" t="str">
        <f t="shared" si="55"/>
        <v/>
      </c>
      <c r="BS64" s="79" t="str">
        <f t="shared" si="55"/>
        <v/>
      </c>
      <c r="BT64" s="79" t="str">
        <f t="shared" si="55"/>
        <v/>
      </c>
      <c r="BU64" s="79" t="str">
        <f t="shared" si="56"/>
        <v/>
      </c>
      <c r="BV64" s="79" t="str">
        <f t="shared" si="56"/>
        <v/>
      </c>
      <c r="BW64" s="79" t="str">
        <f t="shared" si="56"/>
        <v/>
      </c>
      <c r="BX64" s="79" t="str">
        <f t="shared" si="56"/>
        <v/>
      </c>
      <c r="BY64" s="79" t="str">
        <f t="shared" si="56"/>
        <v/>
      </c>
      <c r="BZ64" s="79" t="str">
        <f t="shared" si="56"/>
        <v/>
      </c>
      <c r="CA64" s="79" t="str">
        <f t="shared" si="56"/>
        <v/>
      </c>
      <c r="CB64" s="79" t="str">
        <f t="shared" si="56"/>
        <v/>
      </c>
      <c r="CC64" s="79" t="str">
        <f t="shared" si="56"/>
        <v/>
      </c>
      <c r="CD64" s="79" t="str">
        <f t="shared" si="56"/>
        <v/>
      </c>
      <c r="CE64" s="79" t="str">
        <f t="shared" si="57"/>
        <v/>
      </c>
      <c r="CF64" s="79" t="str">
        <f t="shared" si="57"/>
        <v/>
      </c>
      <c r="CG64" s="79" t="str">
        <f t="shared" si="57"/>
        <v/>
      </c>
      <c r="CH64" s="79" t="str">
        <f t="shared" si="57"/>
        <v/>
      </c>
      <c r="CI64" s="79" t="str">
        <f t="shared" si="57"/>
        <v/>
      </c>
      <c r="CJ64" s="79" t="str">
        <f t="shared" si="57"/>
        <v/>
      </c>
      <c r="CK64" s="79" t="str">
        <f t="shared" si="57"/>
        <v/>
      </c>
      <c r="CL64" s="79" t="str">
        <f t="shared" si="57"/>
        <v/>
      </c>
      <c r="CM64" s="79" t="str">
        <f t="shared" si="57"/>
        <v/>
      </c>
      <c r="CN64" s="79" t="str">
        <f t="shared" si="57"/>
        <v/>
      </c>
      <c r="CO64" s="79" t="str">
        <f t="shared" si="58"/>
        <v/>
      </c>
      <c r="CP64" s="79" t="str">
        <f t="shared" si="58"/>
        <v/>
      </c>
      <c r="CQ64" s="79" t="str">
        <f t="shared" si="58"/>
        <v/>
      </c>
      <c r="CR64" s="79" t="str">
        <f t="shared" si="58"/>
        <v/>
      </c>
      <c r="CS64" s="79" t="str">
        <f t="shared" si="58"/>
        <v/>
      </c>
      <c r="CT64" s="79" t="str">
        <f t="shared" si="58"/>
        <v/>
      </c>
      <c r="CU64" s="79" t="str">
        <f t="shared" si="58"/>
        <v/>
      </c>
      <c r="CV64" s="79" t="str">
        <f t="shared" si="58"/>
        <v/>
      </c>
      <c r="CW64" s="79" t="str">
        <f t="shared" si="58"/>
        <v/>
      </c>
      <c r="CX64" s="79" t="str">
        <f t="shared" si="58"/>
        <v/>
      </c>
      <c r="CY64" s="79" t="str">
        <f t="shared" si="59"/>
        <v/>
      </c>
      <c r="CZ64" s="79" t="str">
        <f t="shared" si="59"/>
        <v/>
      </c>
      <c r="DA64" s="79" t="str">
        <f t="shared" si="59"/>
        <v/>
      </c>
      <c r="DB64" s="79" t="str">
        <f t="shared" si="59"/>
        <v/>
      </c>
      <c r="DC64" s="79" t="str">
        <f t="shared" si="59"/>
        <v/>
      </c>
      <c r="DD64" s="79" t="str">
        <f t="shared" si="59"/>
        <v/>
      </c>
      <c r="DE64" s="79" t="str">
        <f t="shared" si="59"/>
        <v/>
      </c>
      <c r="DF64" s="79" t="str">
        <f t="shared" si="59"/>
        <v/>
      </c>
      <c r="DG64" s="79" t="str">
        <f t="shared" si="59"/>
        <v/>
      </c>
      <c r="DH64" s="80" t="str">
        <f t="shared" si="59"/>
        <v/>
      </c>
      <c r="DI64" s="54" t="s">
        <v>528</v>
      </c>
      <c r="DJ64" s="54" t="s">
        <v>529</v>
      </c>
    </row>
    <row r="65" spans="1:114">
      <c r="A65" s="74">
        <v>300005</v>
      </c>
      <c r="B65" s="68" t="s">
        <v>132</v>
      </c>
      <c r="C65" s="68" t="s">
        <v>133</v>
      </c>
      <c r="D65" s="68" t="s">
        <v>185</v>
      </c>
      <c r="E65" s="68" t="s">
        <v>187</v>
      </c>
      <c r="F65" s="68"/>
      <c r="G65" s="68"/>
      <c r="H65" s="68"/>
      <c r="I65" s="68">
        <v>60</v>
      </c>
      <c r="J65" s="68">
        <v>0</v>
      </c>
      <c r="K65" s="68">
        <v>33</v>
      </c>
      <c r="L65" s="68">
        <v>6</v>
      </c>
      <c r="M65" s="68">
        <v>21</v>
      </c>
      <c r="N65" s="68">
        <v>27</v>
      </c>
      <c r="O65" s="68">
        <v>0</v>
      </c>
      <c r="P65" s="68">
        <v>60</v>
      </c>
      <c r="Q65" s="69">
        <f t="shared" si="40"/>
        <v>300005</v>
      </c>
      <c r="R65" s="69">
        <f>COUNTIF($T$4:T65,T65)</f>
        <v>2</v>
      </c>
      <c r="S65" s="69" t="str">
        <f>IF(R65=1,COUNTIF($R$4:R65,1),"")</f>
        <v/>
      </c>
      <c r="T65" s="70" t="str">
        <f>施設状況!$D65&amp;施設状況!$B65</f>
        <v>東区01保育所</v>
      </c>
      <c r="U65" s="70" t="str">
        <f>施設状況!$E65</f>
        <v>元町にこにこ保育園</v>
      </c>
      <c r="V65" s="71"/>
      <c r="W65" s="70"/>
      <c r="X65" s="70"/>
      <c r="Y65" s="70"/>
      <c r="DI65" s="54" t="s">
        <v>530</v>
      </c>
      <c r="DJ65" s="54" t="s">
        <v>531</v>
      </c>
    </row>
    <row r="66" spans="1:114">
      <c r="A66" s="74">
        <v>300009</v>
      </c>
      <c r="B66" s="68" t="s">
        <v>132</v>
      </c>
      <c r="C66" s="68" t="s">
        <v>133</v>
      </c>
      <c r="D66" s="68" t="s">
        <v>185</v>
      </c>
      <c r="E66" s="68" t="s">
        <v>188</v>
      </c>
      <c r="F66" s="68"/>
      <c r="G66" s="68"/>
      <c r="H66" s="68"/>
      <c r="I66" s="68">
        <v>20</v>
      </c>
      <c r="J66" s="68">
        <v>0</v>
      </c>
      <c r="K66" s="68">
        <v>0</v>
      </c>
      <c r="L66" s="68">
        <v>6</v>
      </c>
      <c r="M66" s="68">
        <v>14</v>
      </c>
      <c r="N66" s="68">
        <v>20</v>
      </c>
      <c r="O66" s="68">
        <v>0</v>
      </c>
      <c r="P66" s="68">
        <v>20</v>
      </c>
      <c r="Q66" s="69">
        <f t="shared" si="40"/>
        <v>300009</v>
      </c>
      <c r="R66" s="69">
        <f>COUNTIF($T$4:T66,T66)</f>
        <v>3</v>
      </c>
      <c r="S66" s="69"/>
      <c r="T66" s="70" t="str">
        <f>施設状況!$D66&amp;施設状況!$B66</f>
        <v>東区01保育所</v>
      </c>
      <c r="U66" s="70" t="str">
        <f>施設状況!$E66</f>
        <v>札苗北保育園</v>
      </c>
      <c r="V66" s="71"/>
      <c r="W66" s="70"/>
      <c r="X66" s="70"/>
      <c r="Y66" s="70"/>
      <c r="DI66" s="54" t="s">
        <v>534</v>
      </c>
      <c r="DJ66" s="54" t="s">
        <v>535</v>
      </c>
    </row>
    <row r="67" spans="1:114">
      <c r="A67" s="74">
        <v>300010</v>
      </c>
      <c r="B67" s="68" t="s">
        <v>132</v>
      </c>
      <c r="C67" s="68" t="s">
        <v>133</v>
      </c>
      <c r="D67" s="68" t="s">
        <v>185</v>
      </c>
      <c r="E67" s="68" t="s">
        <v>189</v>
      </c>
      <c r="F67" s="68"/>
      <c r="G67" s="68"/>
      <c r="H67" s="68"/>
      <c r="I67" s="68">
        <v>30</v>
      </c>
      <c r="J67" s="68">
        <v>0</v>
      </c>
      <c r="K67" s="68">
        <v>16</v>
      </c>
      <c r="L67" s="68">
        <v>4</v>
      </c>
      <c r="M67" s="68">
        <v>10</v>
      </c>
      <c r="N67" s="68">
        <v>14</v>
      </c>
      <c r="O67" s="68">
        <v>0</v>
      </c>
      <c r="P67" s="68">
        <v>30</v>
      </c>
      <c r="Q67" s="69">
        <f t="shared" si="40"/>
        <v>300010</v>
      </c>
      <c r="R67" s="69">
        <f>COUNTIF($T$4:T67,T67)</f>
        <v>4</v>
      </c>
      <c r="S67" s="69" t="str">
        <f>IF(R67=1,COUNTIF($R$4:R67,1),"")</f>
        <v/>
      </c>
      <c r="T67" s="70" t="str">
        <f>施設状況!$D67&amp;施設状況!$B67</f>
        <v>東区01保育所</v>
      </c>
      <c r="U67" s="70" t="str">
        <f>施設状況!$E67</f>
        <v>ちゃいれっく北８条東保育園</v>
      </c>
      <c r="V67" s="71"/>
      <c r="W67" s="70"/>
      <c r="X67" s="70"/>
      <c r="Y67" s="70"/>
      <c r="DI67" s="54" t="s">
        <v>536</v>
      </c>
      <c r="DJ67" s="54" t="s">
        <v>537</v>
      </c>
    </row>
    <row r="68" spans="1:114">
      <c r="A68" s="74">
        <v>300012</v>
      </c>
      <c r="B68" s="68" t="s">
        <v>132</v>
      </c>
      <c r="C68" s="68" t="s">
        <v>133</v>
      </c>
      <c r="D68" s="68" t="s">
        <v>185</v>
      </c>
      <c r="E68" s="68" t="s">
        <v>190</v>
      </c>
      <c r="F68" s="68"/>
      <c r="G68" s="68"/>
      <c r="H68" s="68"/>
      <c r="I68" s="68">
        <v>40</v>
      </c>
      <c r="J68" s="68">
        <v>0</v>
      </c>
      <c r="K68" s="68">
        <v>22</v>
      </c>
      <c r="L68" s="68">
        <v>4</v>
      </c>
      <c r="M68" s="68">
        <v>14</v>
      </c>
      <c r="N68" s="68">
        <v>18</v>
      </c>
      <c r="O68" s="68">
        <v>0</v>
      </c>
      <c r="P68" s="68">
        <v>40</v>
      </c>
      <c r="Q68" s="69">
        <f t="shared" si="40"/>
        <v>300012</v>
      </c>
      <c r="R68" s="69">
        <f>COUNTIF($T$4:T68,T68)</f>
        <v>5</v>
      </c>
      <c r="S68" s="69" t="str">
        <f>IF(R68=1,COUNTIF($R$4:R68,1),"")</f>
        <v/>
      </c>
      <c r="T68" s="70" t="str">
        <f>施設状況!$D68&amp;施設状況!$B68</f>
        <v>東区01保育所</v>
      </c>
      <c r="U68" s="70" t="str">
        <f>施設状況!$E68</f>
        <v>苗穂保育園</v>
      </c>
      <c r="V68" s="71"/>
      <c r="W68" s="70"/>
      <c r="X68" s="70"/>
      <c r="Y68" s="70"/>
      <c r="DI68" s="54" t="s">
        <v>538</v>
      </c>
      <c r="DJ68" s="54" t="s">
        <v>539</v>
      </c>
    </row>
    <row r="69" spans="1:114">
      <c r="A69" s="74">
        <v>300014</v>
      </c>
      <c r="B69" s="68" t="s">
        <v>132</v>
      </c>
      <c r="C69" s="68" t="s">
        <v>133</v>
      </c>
      <c r="D69" s="68" t="s">
        <v>185</v>
      </c>
      <c r="E69" s="68" t="s">
        <v>191</v>
      </c>
      <c r="F69" s="68"/>
      <c r="G69" s="68"/>
      <c r="H69" s="68"/>
      <c r="I69" s="68">
        <v>60</v>
      </c>
      <c r="J69" s="68">
        <v>0</v>
      </c>
      <c r="K69" s="68">
        <v>33</v>
      </c>
      <c r="L69" s="68">
        <v>5</v>
      </c>
      <c r="M69" s="68">
        <v>22</v>
      </c>
      <c r="N69" s="68">
        <v>27</v>
      </c>
      <c r="O69" s="68">
        <v>0</v>
      </c>
      <c r="P69" s="68">
        <v>60</v>
      </c>
      <c r="Q69" s="69">
        <f t="shared" si="40"/>
        <v>300014</v>
      </c>
      <c r="R69" s="69">
        <f>COUNTIF($T$4:T69,T69)</f>
        <v>6</v>
      </c>
      <c r="S69" s="69" t="str">
        <f>IF(R69=1,COUNTIF($R$4:R69,1),"")</f>
        <v/>
      </c>
      <c r="T69" s="70" t="str">
        <f>施設状況!$D69&amp;施設状況!$B69</f>
        <v>東区01保育所</v>
      </c>
      <c r="U69" s="70" t="str">
        <f>施設状況!$E69</f>
        <v>札幌第２福ちゃん保育園</v>
      </c>
      <c r="V69" s="71"/>
      <c r="W69" s="70"/>
      <c r="X69" s="70"/>
      <c r="Y69" s="70"/>
      <c r="DI69" s="54" t="s">
        <v>540</v>
      </c>
      <c r="DJ69" s="54" t="s">
        <v>541</v>
      </c>
    </row>
    <row r="70" spans="1:114">
      <c r="A70" s="74">
        <v>300016</v>
      </c>
      <c r="B70" s="68" t="s">
        <v>132</v>
      </c>
      <c r="C70" s="68" t="s">
        <v>133</v>
      </c>
      <c r="D70" s="68" t="s">
        <v>185</v>
      </c>
      <c r="E70" s="68" t="s">
        <v>193</v>
      </c>
      <c r="F70" s="68"/>
      <c r="G70" s="68"/>
      <c r="H70" s="68"/>
      <c r="I70" s="68">
        <v>50</v>
      </c>
      <c r="J70" s="68">
        <v>0</v>
      </c>
      <c r="K70" s="68">
        <v>27</v>
      </c>
      <c r="L70" s="68">
        <v>5</v>
      </c>
      <c r="M70" s="68">
        <v>18</v>
      </c>
      <c r="N70" s="68">
        <v>23</v>
      </c>
      <c r="O70" s="68">
        <v>0</v>
      </c>
      <c r="P70" s="68">
        <v>50</v>
      </c>
      <c r="Q70" s="69">
        <f t="shared" ref="Q70:Q134" si="60">A70</f>
        <v>300016</v>
      </c>
      <c r="R70" s="69">
        <f>COUNTIF($T$4:T70,T70)</f>
        <v>7</v>
      </c>
      <c r="S70" s="69" t="str">
        <f>IF(R70=1,COUNTIF($R$4:R70,1),"")</f>
        <v/>
      </c>
      <c r="T70" s="70" t="str">
        <f>施設状況!$D70&amp;施設状況!$B70</f>
        <v>東区01保育所</v>
      </c>
      <c r="U70" s="70" t="str">
        <f>施設状況!$E70</f>
        <v>札幌厚成福祉会第二保育所</v>
      </c>
      <c r="V70" s="71"/>
      <c r="W70" s="70"/>
      <c r="X70" s="70"/>
      <c r="Y70" s="70"/>
      <c r="DI70" s="54" t="s">
        <v>544</v>
      </c>
      <c r="DJ70" s="54" t="s">
        <v>545</v>
      </c>
    </row>
    <row r="71" spans="1:114">
      <c r="A71" s="74">
        <v>300019</v>
      </c>
      <c r="B71" s="68" t="s">
        <v>132</v>
      </c>
      <c r="C71" s="68" t="s">
        <v>133</v>
      </c>
      <c r="D71" s="68" t="s">
        <v>185</v>
      </c>
      <c r="E71" s="68" t="s">
        <v>194</v>
      </c>
      <c r="F71" s="68"/>
      <c r="G71" s="68"/>
      <c r="H71" s="68"/>
      <c r="I71" s="68">
        <v>40</v>
      </c>
      <c r="J71" s="68">
        <v>0</v>
      </c>
      <c r="K71" s="68">
        <v>24</v>
      </c>
      <c r="L71" s="68">
        <v>2</v>
      </c>
      <c r="M71" s="68">
        <v>14</v>
      </c>
      <c r="N71" s="68">
        <v>16</v>
      </c>
      <c r="O71" s="68">
        <v>0</v>
      </c>
      <c r="P71" s="68">
        <v>40</v>
      </c>
      <c r="Q71" s="69">
        <f t="shared" si="60"/>
        <v>300019</v>
      </c>
      <c r="R71" s="69">
        <f>COUNTIF($T$4:T71,T71)</f>
        <v>8</v>
      </c>
      <c r="S71" s="69" t="str">
        <f>IF(R71=1,COUNTIF($R$4:R71,1),"")</f>
        <v/>
      </c>
      <c r="T71" s="70" t="str">
        <f>施設状況!$D71&amp;施設状況!$B71</f>
        <v>東区01保育所</v>
      </c>
      <c r="U71" s="70" t="str">
        <f>施設状況!$E71</f>
        <v>明園保育園</v>
      </c>
      <c r="V71" s="71"/>
      <c r="W71" s="70"/>
      <c r="X71" s="70"/>
      <c r="Y71" s="70"/>
      <c r="DI71" s="54" t="s">
        <v>530</v>
      </c>
      <c r="DJ71" s="54" t="s">
        <v>550</v>
      </c>
    </row>
    <row r="72" spans="1:114">
      <c r="A72" s="74">
        <v>300021</v>
      </c>
      <c r="B72" s="68" t="s">
        <v>132</v>
      </c>
      <c r="C72" s="68" t="s">
        <v>133</v>
      </c>
      <c r="D72" s="68" t="s">
        <v>185</v>
      </c>
      <c r="E72" s="68" t="s">
        <v>196</v>
      </c>
      <c r="F72" s="68"/>
      <c r="G72" s="68"/>
      <c r="H72" s="68"/>
      <c r="I72" s="68">
        <v>40</v>
      </c>
      <c r="J72" s="68">
        <v>0</v>
      </c>
      <c r="K72" s="68">
        <v>24</v>
      </c>
      <c r="L72" s="68">
        <v>2</v>
      </c>
      <c r="M72" s="68">
        <v>14</v>
      </c>
      <c r="N72" s="68">
        <v>16</v>
      </c>
      <c r="O72" s="68">
        <v>0</v>
      </c>
      <c r="P72" s="68">
        <v>40</v>
      </c>
      <c r="Q72" s="69">
        <f t="shared" si="60"/>
        <v>300021</v>
      </c>
      <c r="R72" s="69">
        <f>COUNTIF($T$4:T72,T72)</f>
        <v>9</v>
      </c>
      <c r="S72" s="69" t="str">
        <f>IF(R72=1,COUNTIF($R$4:R72,1),"")</f>
        <v/>
      </c>
      <c r="T72" s="70" t="str">
        <f>施設状況!$D72&amp;施設状況!$B72</f>
        <v>東区01保育所</v>
      </c>
      <c r="U72" s="70" t="str">
        <f>施設状況!$E72</f>
        <v>はらっぱ保育園</v>
      </c>
      <c r="V72" s="71"/>
      <c r="W72" s="70"/>
      <c r="X72" s="70"/>
      <c r="Y72" s="70"/>
      <c r="DI72" s="54" t="s">
        <v>553</v>
      </c>
      <c r="DJ72" s="54" t="s">
        <v>554</v>
      </c>
    </row>
    <row r="73" spans="1:114">
      <c r="A73" s="74">
        <v>300023</v>
      </c>
      <c r="B73" s="68" t="s">
        <v>132</v>
      </c>
      <c r="C73" s="68" t="s">
        <v>133</v>
      </c>
      <c r="D73" s="68" t="s">
        <v>185</v>
      </c>
      <c r="E73" s="68" t="s">
        <v>197</v>
      </c>
      <c r="F73" s="68"/>
      <c r="G73" s="68"/>
      <c r="H73" s="68"/>
      <c r="I73" s="68">
        <v>40</v>
      </c>
      <c r="J73" s="68">
        <v>0</v>
      </c>
      <c r="K73" s="68">
        <v>24</v>
      </c>
      <c r="L73" s="68">
        <v>2</v>
      </c>
      <c r="M73" s="68">
        <v>14</v>
      </c>
      <c r="N73" s="68">
        <v>16</v>
      </c>
      <c r="O73" s="68">
        <v>0</v>
      </c>
      <c r="P73" s="68">
        <v>40</v>
      </c>
      <c r="Q73" s="69">
        <f t="shared" si="60"/>
        <v>300023</v>
      </c>
      <c r="R73" s="69">
        <f>COUNTIF($T$4:T73,T73)</f>
        <v>10</v>
      </c>
      <c r="S73" s="69" t="str">
        <f>IF(R73=1,COUNTIF($R$4:R73,1),"")</f>
        <v/>
      </c>
      <c r="T73" s="70" t="str">
        <f>施設状況!$D73&amp;施設状況!$B73</f>
        <v>東区01保育所</v>
      </c>
      <c r="U73" s="70" t="str">
        <f>施設状況!$E73</f>
        <v>心の里親保育園</v>
      </c>
      <c r="V73" s="71"/>
      <c r="W73" s="70"/>
      <c r="X73" s="70"/>
      <c r="Y73" s="70"/>
      <c r="DI73" s="54" t="s">
        <v>557</v>
      </c>
      <c r="DJ73" s="54" t="s">
        <v>558</v>
      </c>
    </row>
    <row r="74" spans="1:114">
      <c r="A74" s="74">
        <v>300024</v>
      </c>
      <c r="B74" s="68" t="s">
        <v>132</v>
      </c>
      <c r="C74" s="68" t="s">
        <v>133</v>
      </c>
      <c r="D74" s="68" t="s">
        <v>185</v>
      </c>
      <c r="E74" s="68" t="s">
        <v>198</v>
      </c>
      <c r="F74" s="68"/>
      <c r="G74" s="68"/>
      <c r="H74" s="68"/>
      <c r="I74" s="68">
        <v>60</v>
      </c>
      <c r="J74" s="68">
        <v>0</v>
      </c>
      <c r="K74" s="68">
        <v>33</v>
      </c>
      <c r="L74" s="68">
        <v>5</v>
      </c>
      <c r="M74" s="68">
        <v>22</v>
      </c>
      <c r="N74" s="68">
        <v>27</v>
      </c>
      <c r="O74" s="68">
        <v>0</v>
      </c>
      <c r="P74" s="68">
        <v>60</v>
      </c>
      <c r="Q74" s="69">
        <f t="shared" si="60"/>
        <v>300024</v>
      </c>
      <c r="R74" s="69">
        <f>COUNTIF($T$4:T74,T74)</f>
        <v>11</v>
      </c>
      <c r="S74" s="69" t="str">
        <f>IF(R74=1,COUNTIF($R$4:R74,1),"")</f>
        <v/>
      </c>
      <c r="T74" s="70" t="str">
        <f>施設状況!$D74&amp;施設状況!$B74</f>
        <v>東区01保育所</v>
      </c>
      <c r="U74" s="70" t="str">
        <f>施設状況!$E74</f>
        <v>元町保育園</v>
      </c>
      <c r="V74" s="71"/>
      <c r="W74" s="70"/>
      <c r="X74" s="70"/>
      <c r="Y74" s="70"/>
      <c r="DI74" s="54" t="s">
        <v>553</v>
      </c>
      <c r="DJ74" s="54" t="s">
        <v>559</v>
      </c>
    </row>
    <row r="75" spans="1:114">
      <c r="A75" s="74">
        <v>300027</v>
      </c>
      <c r="B75" s="68" t="s">
        <v>132</v>
      </c>
      <c r="C75" s="68" t="s">
        <v>133</v>
      </c>
      <c r="D75" s="68" t="s">
        <v>185</v>
      </c>
      <c r="E75" s="68" t="s">
        <v>200</v>
      </c>
      <c r="F75" s="68"/>
      <c r="G75" s="68"/>
      <c r="H75" s="68"/>
      <c r="I75" s="68">
        <v>60</v>
      </c>
      <c r="J75" s="68">
        <v>0</v>
      </c>
      <c r="K75" s="68">
        <v>35</v>
      </c>
      <c r="L75" s="68">
        <v>3</v>
      </c>
      <c r="M75" s="68">
        <v>22</v>
      </c>
      <c r="N75" s="68">
        <v>25</v>
      </c>
      <c r="O75" s="68">
        <v>0</v>
      </c>
      <c r="P75" s="68">
        <v>60</v>
      </c>
      <c r="Q75" s="69">
        <f t="shared" si="60"/>
        <v>300027</v>
      </c>
      <c r="R75" s="69">
        <f>COUNTIF($T$4:T75,T75)</f>
        <v>12</v>
      </c>
      <c r="S75" s="69" t="str">
        <f>IF(R75=1,COUNTIF($R$4:R75,1),"")</f>
        <v/>
      </c>
      <c r="T75" s="70" t="str">
        <f>施設状況!$D75&amp;施設状況!$B75</f>
        <v>東区01保育所</v>
      </c>
      <c r="U75" s="70" t="str">
        <f>施設状況!$E75</f>
        <v>モエレはとポッポ保育園</v>
      </c>
      <c r="V75" s="71"/>
      <c r="W75" s="70"/>
      <c r="X75" s="70"/>
      <c r="Y75" s="70"/>
      <c r="DI75" s="54" t="s">
        <v>562</v>
      </c>
      <c r="DJ75" s="54" t="s">
        <v>563</v>
      </c>
    </row>
    <row r="76" spans="1:114">
      <c r="A76" s="74">
        <v>300032</v>
      </c>
      <c r="B76" s="68" t="s">
        <v>132</v>
      </c>
      <c r="C76" s="68" t="s">
        <v>133</v>
      </c>
      <c r="D76" s="68" t="s">
        <v>185</v>
      </c>
      <c r="E76" s="68" t="s">
        <v>203</v>
      </c>
      <c r="F76" s="68"/>
      <c r="G76" s="68"/>
      <c r="H76" s="68"/>
      <c r="I76" s="68">
        <v>90</v>
      </c>
      <c r="J76" s="68">
        <v>0</v>
      </c>
      <c r="K76" s="68">
        <v>51</v>
      </c>
      <c r="L76" s="68">
        <v>5</v>
      </c>
      <c r="M76" s="68">
        <v>34</v>
      </c>
      <c r="N76" s="68">
        <v>39</v>
      </c>
      <c r="O76" s="68">
        <v>0</v>
      </c>
      <c r="P76" s="68">
        <v>90</v>
      </c>
      <c r="Q76" s="69">
        <f t="shared" si="60"/>
        <v>300032</v>
      </c>
      <c r="R76" s="69">
        <f>COUNTIF($T$4:T76,T76)</f>
        <v>13</v>
      </c>
      <c r="S76" s="69" t="str">
        <f>IF(R76=1,COUNTIF($R$4:R76,1),"")</f>
        <v/>
      </c>
      <c r="T76" s="70" t="str">
        <f>施設状況!$D76&amp;施設状況!$B76</f>
        <v>東区01保育所</v>
      </c>
      <c r="U76" s="70" t="str">
        <f>施設状況!$E76</f>
        <v>光星はとポッポ保育園</v>
      </c>
      <c r="V76" s="71"/>
      <c r="W76" s="70"/>
      <c r="X76" s="70"/>
      <c r="Y76" s="70"/>
      <c r="DI76" s="54" t="s">
        <v>568</v>
      </c>
      <c r="DJ76" s="54" t="s">
        <v>569</v>
      </c>
    </row>
    <row r="77" spans="1:114">
      <c r="A77" s="74">
        <v>300035</v>
      </c>
      <c r="B77" s="68" t="s">
        <v>132</v>
      </c>
      <c r="C77" s="68" t="s">
        <v>133</v>
      </c>
      <c r="D77" s="68" t="s">
        <v>185</v>
      </c>
      <c r="E77" s="68" t="s">
        <v>204</v>
      </c>
      <c r="F77" s="68"/>
      <c r="G77" s="68"/>
      <c r="H77" s="68"/>
      <c r="I77" s="68">
        <v>60</v>
      </c>
      <c r="J77" s="81">
        <v>0</v>
      </c>
      <c r="K77" s="81">
        <v>35</v>
      </c>
      <c r="L77" s="81">
        <v>3</v>
      </c>
      <c r="M77" s="81">
        <v>22</v>
      </c>
      <c r="N77" s="68">
        <v>25</v>
      </c>
      <c r="O77" s="68">
        <v>0</v>
      </c>
      <c r="P77" s="81">
        <v>60</v>
      </c>
      <c r="Q77" s="69">
        <f t="shared" si="60"/>
        <v>300035</v>
      </c>
      <c r="R77" s="69">
        <f>COUNTIF($T$4:T77,T77)</f>
        <v>14</v>
      </c>
      <c r="S77" s="69" t="str">
        <f>IF(R77=1,COUNTIF($R$4:R77,1),"")</f>
        <v/>
      </c>
      <c r="T77" s="70" t="str">
        <f>施設状況!$D77&amp;施設状況!$B77</f>
        <v>東区01保育所</v>
      </c>
      <c r="U77" s="70" t="str">
        <f>施設状況!$E77</f>
        <v>栄町あおぞら保育園</v>
      </c>
      <c r="V77" s="71"/>
      <c r="W77" s="70"/>
      <c r="X77" s="70"/>
      <c r="Y77" s="70"/>
      <c r="DI77" s="54" t="s">
        <v>570</v>
      </c>
      <c r="DJ77" s="54" t="s">
        <v>571</v>
      </c>
    </row>
    <row r="78" spans="1:114">
      <c r="A78" s="74">
        <v>300036</v>
      </c>
      <c r="B78" s="68" t="s">
        <v>132</v>
      </c>
      <c r="C78" s="68" t="s">
        <v>133</v>
      </c>
      <c r="D78" s="68" t="s">
        <v>185</v>
      </c>
      <c r="E78" s="68" t="s">
        <v>205</v>
      </c>
      <c r="F78" s="68"/>
      <c r="G78" s="68"/>
      <c r="H78" s="68"/>
      <c r="I78" s="68">
        <v>70</v>
      </c>
      <c r="J78" s="68">
        <v>0</v>
      </c>
      <c r="K78" s="68">
        <v>39</v>
      </c>
      <c r="L78" s="68">
        <v>7</v>
      </c>
      <c r="M78" s="68">
        <v>24</v>
      </c>
      <c r="N78" s="68">
        <v>31</v>
      </c>
      <c r="O78" s="68">
        <v>0</v>
      </c>
      <c r="P78" s="68">
        <v>70</v>
      </c>
      <c r="Q78" s="69">
        <f t="shared" si="60"/>
        <v>300036</v>
      </c>
      <c r="R78" s="69">
        <f>COUNTIF($T$4:T78,T78)</f>
        <v>15</v>
      </c>
      <c r="S78" s="69" t="str">
        <f>IF(R78=1,COUNTIF($R$4:R78,1),"")</f>
        <v/>
      </c>
      <c r="T78" s="70" t="str">
        <f>施設状況!$D78&amp;施設状況!$B78</f>
        <v>東区01保育所</v>
      </c>
      <c r="U78" s="70" t="str">
        <f>施設状況!$E78</f>
        <v>勤医協ぽぷら保育園</v>
      </c>
      <c r="V78" s="71"/>
      <c r="W78" s="70"/>
      <c r="X78" s="70"/>
      <c r="Y78" s="70"/>
      <c r="DI78" s="54" t="s">
        <v>572</v>
      </c>
      <c r="DJ78" s="54" t="s">
        <v>573</v>
      </c>
    </row>
    <row r="79" spans="1:114">
      <c r="A79" s="74">
        <v>300038</v>
      </c>
      <c r="B79" s="68" t="s">
        <v>132</v>
      </c>
      <c r="C79" s="68" t="s">
        <v>133</v>
      </c>
      <c r="D79" s="68" t="s">
        <v>185</v>
      </c>
      <c r="E79" s="68" t="s">
        <v>206</v>
      </c>
      <c r="F79" s="68"/>
      <c r="G79" s="68"/>
      <c r="H79" s="68"/>
      <c r="I79" s="68">
        <v>90</v>
      </c>
      <c r="J79" s="68">
        <v>0</v>
      </c>
      <c r="K79" s="68">
        <v>52</v>
      </c>
      <c r="L79" s="68">
        <v>10</v>
      </c>
      <c r="M79" s="68">
        <v>28</v>
      </c>
      <c r="N79" s="68">
        <v>38</v>
      </c>
      <c r="O79" s="68">
        <v>0</v>
      </c>
      <c r="P79" s="68">
        <v>90</v>
      </c>
      <c r="Q79" s="69">
        <f t="shared" si="60"/>
        <v>300038</v>
      </c>
      <c r="R79" s="69">
        <f>COUNTIF($T$4:T79,T79)</f>
        <v>16</v>
      </c>
      <c r="S79" s="69" t="str">
        <f>IF(R79=1,COUNTIF($R$4:R79,1),"")</f>
        <v/>
      </c>
      <c r="T79" s="70" t="str">
        <f>施設状況!$D79&amp;施設状況!$B79</f>
        <v>東区01保育所</v>
      </c>
      <c r="U79" s="70" t="str">
        <f>施設状況!$E79</f>
        <v>愛和新穂保育園</v>
      </c>
      <c r="V79" s="71"/>
      <c r="W79" s="70"/>
      <c r="X79" s="70"/>
      <c r="Y79" s="70"/>
      <c r="DI79" s="54" t="s">
        <v>576</v>
      </c>
      <c r="DJ79" s="54" t="s">
        <v>577</v>
      </c>
    </row>
    <row r="80" spans="1:114">
      <c r="A80" s="74">
        <v>300040</v>
      </c>
      <c r="B80" s="68" t="s">
        <v>132</v>
      </c>
      <c r="C80" s="68" t="s">
        <v>133</v>
      </c>
      <c r="D80" s="68" t="s">
        <v>185</v>
      </c>
      <c r="E80" s="68" t="s">
        <v>207</v>
      </c>
      <c r="F80" s="68"/>
      <c r="G80" s="68"/>
      <c r="H80" s="68"/>
      <c r="I80" s="68">
        <v>90</v>
      </c>
      <c r="J80" s="68">
        <v>0</v>
      </c>
      <c r="K80" s="68">
        <v>54</v>
      </c>
      <c r="L80" s="68">
        <v>6</v>
      </c>
      <c r="M80" s="68">
        <v>30</v>
      </c>
      <c r="N80" s="68">
        <v>36</v>
      </c>
      <c r="O80" s="68">
        <v>0</v>
      </c>
      <c r="P80" s="68">
        <v>90</v>
      </c>
      <c r="Q80" s="69">
        <f t="shared" si="60"/>
        <v>300040</v>
      </c>
      <c r="R80" s="69">
        <f>COUNTIF($T$4:T80,T80)</f>
        <v>17</v>
      </c>
      <c r="S80" s="69" t="str">
        <f>IF(R80=1,COUNTIF($R$4:R80,1),"")</f>
        <v/>
      </c>
      <c r="T80" s="70" t="str">
        <f>施設状況!$D80&amp;施設状況!$B80</f>
        <v>東区01保育所</v>
      </c>
      <c r="U80" s="70" t="str">
        <f>施設状況!$E80</f>
        <v>かりき保育園</v>
      </c>
      <c r="V80" s="71"/>
      <c r="W80" s="70"/>
      <c r="X80" s="70"/>
      <c r="Y80" s="70"/>
      <c r="DI80" s="54" t="s">
        <v>580</v>
      </c>
      <c r="DJ80" s="54" t="s">
        <v>581</v>
      </c>
    </row>
    <row r="81" spans="1:114">
      <c r="A81" s="74">
        <v>300063</v>
      </c>
      <c r="B81" s="68" t="s">
        <v>132</v>
      </c>
      <c r="C81" s="68" t="s">
        <v>133</v>
      </c>
      <c r="D81" s="68" t="s">
        <v>185</v>
      </c>
      <c r="E81" s="68" t="s">
        <v>209</v>
      </c>
      <c r="F81" s="68"/>
      <c r="G81" s="68"/>
      <c r="H81" s="68"/>
      <c r="I81" s="68">
        <v>90</v>
      </c>
      <c r="J81" s="68">
        <v>0</v>
      </c>
      <c r="K81" s="68">
        <v>50</v>
      </c>
      <c r="L81" s="68">
        <v>9</v>
      </c>
      <c r="M81" s="68">
        <v>31</v>
      </c>
      <c r="N81" s="68">
        <v>40</v>
      </c>
      <c r="O81" s="68">
        <v>0</v>
      </c>
      <c r="P81" s="68">
        <v>90</v>
      </c>
      <c r="Q81" s="69">
        <f t="shared" si="60"/>
        <v>300063</v>
      </c>
      <c r="R81" s="69">
        <f>COUNTIF($T$4:T81,T81)</f>
        <v>18</v>
      </c>
      <c r="S81" s="69" t="str">
        <f>IF(R81=1,COUNTIF($R$4:R81,1),"")</f>
        <v/>
      </c>
      <c r="T81" s="70" t="str">
        <f>施設状況!$D81&amp;施設状況!$B81</f>
        <v>東区01保育所</v>
      </c>
      <c r="U81" s="70" t="str">
        <f>施設状況!$E81</f>
        <v>アートチャイルドケア札幌元町</v>
      </c>
      <c r="V81" s="71"/>
      <c r="W81" s="70"/>
      <c r="X81" s="70"/>
      <c r="Y81" s="70"/>
      <c r="DI81" s="54" t="s">
        <v>584</v>
      </c>
      <c r="DJ81" s="54" t="s">
        <v>585</v>
      </c>
    </row>
    <row r="82" spans="1:114">
      <c r="A82" s="74">
        <v>300081</v>
      </c>
      <c r="B82" s="68" t="s">
        <v>132</v>
      </c>
      <c r="C82" s="68" t="s">
        <v>133</v>
      </c>
      <c r="D82" s="68" t="s">
        <v>185</v>
      </c>
      <c r="E82" s="68" t="s">
        <v>1411</v>
      </c>
      <c r="F82" s="68"/>
      <c r="G82" s="68"/>
      <c r="H82" s="68"/>
      <c r="I82" s="68">
        <v>60</v>
      </c>
      <c r="J82" s="68">
        <v>0</v>
      </c>
      <c r="K82" s="68">
        <v>33</v>
      </c>
      <c r="L82" s="68">
        <v>6</v>
      </c>
      <c r="M82" s="68">
        <v>21</v>
      </c>
      <c r="N82" s="68">
        <v>27</v>
      </c>
      <c r="O82" s="68">
        <v>0</v>
      </c>
      <c r="P82" s="68">
        <v>60</v>
      </c>
      <c r="Q82" s="69">
        <f t="shared" si="60"/>
        <v>300081</v>
      </c>
      <c r="R82" s="69">
        <f>COUNTIF($T$4:T82,T82)</f>
        <v>19</v>
      </c>
      <c r="S82" s="69" t="str">
        <f>IF(R82=1,COUNTIF($R$4:R82,1),"")</f>
        <v/>
      </c>
      <c r="T82" s="70" t="str">
        <f>施設状況!$D82&amp;施設状況!$B82</f>
        <v>東区01保育所</v>
      </c>
      <c r="U82" s="70" t="str">
        <f>施設状況!$E82</f>
        <v>札幌麻生雲母保育園</v>
      </c>
      <c r="V82" s="71"/>
      <c r="W82" s="70"/>
      <c r="X82" s="70"/>
      <c r="Y82" s="70"/>
      <c r="DI82" s="54" t="s">
        <v>570</v>
      </c>
      <c r="DJ82" s="54" t="s">
        <v>586</v>
      </c>
    </row>
    <row r="83" spans="1:114">
      <c r="A83" s="74">
        <v>300093</v>
      </c>
      <c r="B83" s="68" t="s">
        <v>132</v>
      </c>
      <c r="C83" s="68" t="s">
        <v>133</v>
      </c>
      <c r="D83" s="68" t="s">
        <v>185</v>
      </c>
      <c r="E83" s="68" t="s">
        <v>1412</v>
      </c>
      <c r="F83" s="68"/>
      <c r="G83" s="68"/>
      <c r="H83" s="68"/>
      <c r="I83" s="68">
        <v>94</v>
      </c>
      <c r="J83" s="68">
        <v>0</v>
      </c>
      <c r="K83" s="68">
        <v>48</v>
      </c>
      <c r="L83" s="68">
        <v>10</v>
      </c>
      <c r="M83" s="68">
        <v>32</v>
      </c>
      <c r="N83" s="68">
        <v>42</v>
      </c>
      <c r="O83" s="68">
        <v>0</v>
      </c>
      <c r="P83" s="68">
        <v>90</v>
      </c>
      <c r="Q83" s="69">
        <f t="shared" si="60"/>
        <v>300093</v>
      </c>
      <c r="R83" s="69">
        <f>COUNTIF($T$4:T83,T83)</f>
        <v>20</v>
      </c>
      <c r="S83" s="69" t="str">
        <f>IF(R83=1,COUNTIF($R$4:R83,1),"")</f>
        <v/>
      </c>
      <c r="T83" s="70" t="str">
        <f>施設状況!$D83&amp;施設状況!$B83</f>
        <v>東区01保育所</v>
      </c>
      <c r="U83" s="70" t="str">
        <f>施設状況!$E83</f>
        <v>もえれ保育園</v>
      </c>
      <c r="V83" s="71"/>
      <c r="W83" s="70"/>
      <c r="X83" s="70"/>
      <c r="Y83" s="70"/>
      <c r="DI83" s="54" t="s">
        <v>589</v>
      </c>
      <c r="DJ83" s="54" t="s">
        <v>590</v>
      </c>
    </row>
    <row r="84" spans="1:114">
      <c r="A84" s="74">
        <v>300105</v>
      </c>
      <c r="B84" s="68" t="s">
        <v>132</v>
      </c>
      <c r="C84" s="68" t="s">
        <v>133</v>
      </c>
      <c r="D84" s="68" t="s">
        <v>185</v>
      </c>
      <c r="E84" s="68" t="s">
        <v>1413</v>
      </c>
      <c r="F84" s="68"/>
      <c r="G84" s="68"/>
      <c r="H84" s="68"/>
      <c r="I84" s="68">
        <v>90</v>
      </c>
      <c r="J84" s="68">
        <v>0</v>
      </c>
      <c r="K84" s="68">
        <v>48</v>
      </c>
      <c r="L84" s="68">
        <v>13</v>
      </c>
      <c r="M84" s="68">
        <v>29</v>
      </c>
      <c r="N84" s="68">
        <v>42</v>
      </c>
      <c r="O84" s="68">
        <v>0</v>
      </c>
      <c r="P84" s="68">
        <v>90</v>
      </c>
      <c r="Q84" s="69">
        <f t="shared" si="60"/>
        <v>300105</v>
      </c>
      <c r="R84" s="69">
        <f>COUNTIF($T$4:T84,T84)</f>
        <v>21</v>
      </c>
      <c r="S84" s="69" t="str">
        <f>IF(R84=1,COUNTIF($R$4:R84,1),"")</f>
        <v/>
      </c>
      <c r="T84" s="70" t="str">
        <f>施設状況!$D84&amp;施設状況!$B84</f>
        <v>東区01保育所</v>
      </c>
      <c r="U84" s="70" t="str">
        <f>施設状況!$E84</f>
        <v>まことさつなえ保育園</v>
      </c>
      <c r="V84" s="71"/>
      <c r="W84" s="70"/>
      <c r="X84" s="70"/>
      <c r="Y84" s="70"/>
      <c r="Z84" s="70"/>
      <c r="AA84" s="70"/>
      <c r="AB84" s="70"/>
      <c r="AC84" s="70"/>
      <c r="AD84" s="70"/>
      <c r="AE84" s="70"/>
      <c r="DI84" s="54" t="s">
        <v>591</v>
      </c>
      <c r="DJ84" s="54" t="s">
        <v>592</v>
      </c>
    </row>
    <row r="85" spans="1:114">
      <c r="A85" s="74">
        <v>300106</v>
      </c>
      <c r="B85" s="68" t="s">
        <v>132</v>
      </c>
      <c r="C85" s="68" t="s">
        <v>133</v>
      </c>
      <c r="D85" s="68" t="s">
        <v>185</v>
      </c>
      <c r="E85" s="68" t="s">
        <v>1414</v>
      </c>
      <c r="F85" s="68"/>
      <c r="G85" s="68"/>
      <c r="H85" s="68"/>
      <c r="I85" s="68">
        <v>120</v>
      </c>
      <c r="J85" s="68">
        <v>0</v>
      </c>
      <c r="K85" s="68">
        <v>66</v>
      </c>
      <c r="L85" s="68">
        <v>16</v>
      </c>
      <c r="M85" s="68">
        <v>38</v>
      </c>
      <c r="N85" s="68">
        <v>54</v>
      </c>
      <c r="O85" s="68">
        <v>0</v>
      </c>
      <c r="P85" s="68">
        <v>120</v>
      </c>
      <c r="Q85" s="69">
        <f t="shared" si="60"/>
        <v>300106</v>
      </c>
      <c r="R85" s="69">
        <f>COUNTIF($T$4:T85,T85)</f>
        <v>22</v>
      </c>
      <c r="S85" s="69" t="str">
        <f>IF(R85=1,COUNTIF($R$4:R85,1),"")</f>
        <v/>
      </c>
      <c r="T85" s="70" t="str">
        <f>施設状況!$D85&amp;施設状況!$B85</f>
        <v>東区01保育所</v>
      </c>
      <c r="U85" s="70" t="str">
        <f>施設状況!$E85</f>
        <v>まことさっぽろ保育園</v>
      </c>
      <c r="V85" s="71"/>
      <c r="W85" s="70"/>
      <c r="X85" s="70"/>
      <c r="Y85" s="70"/>
      <c r="DI85" s="54" t="s">
        <v>548</v>
      </c>
      <c r="DJ85" s="54" t="s">
        <v>593</v>
      </c>
    </row>
    <row r="86" spans="1:114">
      <c r="A86" s="74">
        <v>300107</v>
      </c>
      <c r="B86" s="68" t="s">
        <v>132</v>
      </c>
      <c r="C86" s="68" t="s">
        <v>133</v>
      </c>
      <c r="D86" s="68" t="s">
        <v>185</v>
      </c>
      <c r="E86" s="68" t="s">
        <v>1415</v>
      </c>
      <c r="F86" s="68"/>
      <c r="G86" s="68"/>
      <c r="H86" s="68"/>
      <c r="I86" s="68">
        <v>90</v>
      </c>
      <c r="J86" s="68">
        <v>0</v>
      </c>
      <c r="K86" s="68">
        <v>54</v>
      </c>
      <c r="L86" s="68">
        <v>6</v>
      </c>
      <c r="M86" s="68">
        <v>30</v>
      </c>
      <c r="N86" s="68">
        <v>36</v>
      </c>
      <c r="O86" s="68">
        <v>0</v>
      </c>
      <c r="P86" s="68">
        <v>90</v>
      </c>
      <c r="Q86" s="69">
        <f t="shared" si="60"/>
        <v>300107</v>
      </c>
      <c r="R86" s="69">
        <f>COUNTIF($T$4:T86,T86)</f>
        <v>23</v>
      </c>
      <c r="S86" s="69" t="str">
        <f>IF(R86=1,COUNTIF($R$4:R86,1),"")</f>
        <v/>
      </c>
      <c r="T86" s="70" t="str">
        <f>施設状況!$D86&amp;施設状況!$B86</f>
        <v>東区01保育所</v>
      </c>
      <c r="U86" s="70" t="str">
        <f>施設状況!$E86</f>
        <v>栄南保育園</v>
      </c>
      <c r="V86" s="71"/>
      <c r="W86" s="70"/>
      <c r="X86" s="70"/>
      <c r="Y86" s="70"/>
      <c r="DI86" s="54" t="s">
        <v>594</v>
      </c>
      <c r="DJ86" s="54" t="s">
        <v>595</v>
      </c>
    </row>
    <row r="87" spans="1:114">
      <c r="A87" s="74">
        <v>400010</v>
      </c>
      <c r="B87" s="68" t="s">
        <v>132</v>
      </c>
      <c r="C87" s="68" t="s">
        <v>133</v>
      </c>
      <c r="D87" s="68" t="s">
        <v>210</v>
      </c>
      <c r="E87" s="68" t="s">
        <v>211</v>
      </c>
      <c r="F87" s="68"/>
      <c r="G87" s="68"/>
      <c r="H87" s="68"/>
      <c r="I87" s="68">
        <v>90</v>
      </c>
      <c r="J87" s="68">
        <v>0</v>
      </c>
      <c r="K87" s="68">
        <v>53</v>
      </c>
      <c r="L87" s="68">
        <v>11</v>
      </c>
      <c r="M87" s="68">
        <v>26</v>
      </c>
      <c r="N87" s="68">
        <v>37</v>
      </c>
      <c r="O87" s="68">
        <v>0</v>
      </c>
      <c r="P87" s="68">
        <v>90</v>
      </c>
      <c r="Q87" s="69">
        <f t="shared" si="60"/>
        <v>400010</v>
      </c>
      <c r="R87" s="69">
        <f>COUNTIF($T$4:T87,T87)</f>
        <v>1</v>
      </c>
      <c r="S87" s="69">
        <f>IF(R87=1,COUNTIF($R$4:R87,1),"")</f>
        <v>4</v>
      </c>
      <c r="T87" s="70" t="str">
        <f>施設状況!$D87&amp;施設状況!$B87</f>
        <v>白石区01保育所</v>
      </c>
      <c r="U87" s="70" t="str">
        <f>施設状況!$E87</f>
        <v>東札幌かすたねっと保育園</v>
      </c>
      <c r="V87" s="71"/>
      <c r="W87" s="70"/>
      <c r="X87" s="70"/>
      <c r="Y87" s="70"/>
      <c r="DI87" s="54" t="s">
        <v>598</v>
      </c>
      <c r="DJ87" s="54" t="s">
        <v>599</v>
      </c>
    </row>
    <row r="88" spans="1:114">
      <c r="A88" s="74">
        <v>400012</v>
      </c>
      <c r="B88" s="68" t="s">
        <v>132</v>
      </c>
      <c r="C88" s="68" t="s">
        <v>133</v>
      </c>
      <c r="D88" s="68" t="s">
        <v>210</v>
      </c>
      <c r="E88" s="68" t="s">
        <v>212</v>
      </c>
      <c r="F88" s="68"/>
      <c r="G88" s="68"/>
      <c r="H88" s="68"/>
      <c r="I88" s="68">
        <v>90</v>
      </c>
      <c r="J88" s="68">
        <v>0</v>
      </c>
      <c r="K88" s="68">
        <v>45</v>
      </c>
      <c r="L88" s="68">
        <v>15</v>
      </c>
      <c r="M88" s="68">
        <v>30</v>
      </c>
      <c r="N88" s="68">
        <v>45</v>
      </c>
      <c r="O88" s="68">
        <v>0</v>
      </c>
      <c r="P88" s="68">
        <v>90</v>
      </c>
      <c r="Q88" s="69">
        <f t="shared" si="60"/>
        <v>400012</v>
      </c>
      <c r="R88" s="69">
        <f>COUNTIF($T$4:T88,T88)</f>
        <v>2</v>
      </c>
      <c r="S88" s="69" t="str">
        <f>IF(R88=1,COUNTIF($R$4:R88,1),"")</f>
        <v/>
      </c>
      <c r="T88" s="70" t="str">
        <f>施設状況!$D88&amp;施設状況!$B88</f>
        <v>白石区01保育所</v>
      </c>
      <c r="U88" s="70" t="str">
        <f>施設状況!$E88</f>
        <v>札幌愛隣舘第二保育園</v>
      </c>
      <c r="V88" s="71"/>
      <c r="W88" s="70"/>
      <c r="X88" s="70"/>
      <c r="Y88" s="70"/>
      <c r="DI88" s="54" t="s">
        <v>602</v>
      </c>
      <c r="DJ88" s="54" t="s">
        <v>603</v>
      </c>
    </row>
    <row r="89" spans="1:114">
      <c r="A89" s="74">
        <v>400017</v>
      </c>
      <c r="B89" s="68" t="s">
        <v>132</v>
      </c>
      <c r="C89" s="68" t="s">
        <v>133</v>
      </c>
      <c r="D89" s="68" t="s">
        <v>210</v>
      </c>
      <c r="E89" s="68" t="s">
        <v>215</v>
      </c>
      <c r="F89" s="68"/>
      <c r="G89" s="68"/>
      <c r="H89" s="68"/>
      <c r="I89" s="68">
        <v>120</v>
      </c>
      <c r="J89" s="68">
        <v>0</v>
      </c>
      <c r="K89" s="68">
        <v>69</v>
      </c>
      <c r="L89" s="68">
        <v>12</v>
      </c>
      <c r="M89" s="68">
        <v>39</v>
      </c>
      <c r="N89" s="68">
        <v>51</v>
      </c>
      <c r="O89" s="68">
        <v>0</v>
      </c>
      <c r="P89" s="68">
        <v>120</v>
      </c>
      <c r="Q89" s="69">
        <f t="shared" si="60"/>
        <v>400017</v>
      </c>
      <c r="R89" s="69">
        <f>COUNTIF($T$4:T89,T89)</f>
        <v>3</v>
      </c>
      <c r="S89" s="69" t="str">
        <f>IF(R89=1,COUNTIF($R$4:R89,1),"")</f>
        <v/>
      </c>
      <c r="T89" s="70" t="str">
        <f>施設状況!$D89&amp;施設状況!$B89</f>
        <v>白石区01保育所</v>
      </c>
      <c r="U89" s="70" t="str">
        <f>施設状況!$E89</f>
        <v>菊水元町保育園</v>
      </c>
      <c r="V89" s="71"/>
      <c r="W89" s="70"/>
      <c r="X89" s="70"/>
      <c r="Y89" s="70"/>
      <c r="DI89" s="54" t="s">
        <v>610</v>
      </c>
      <c r="DJ89" s="54" t="s">
        <v>611</v>
      </c>
    </row>
    <row r="90" spans="1:114">
      <c r="A90" s="74">
        <v>400021</v>
      </c>
      <c r="B90" s="68" t="s">
        <v>132</v>
      </c>
      <c r="C90" s="68" t="s">
        <v>133</v>
      </c>
      <c r="D90" s="68" t="s">
        <v>210</v>
      </c>
      <c r="E90" s="68" t="s">
        <v>216</v>
      </c>
      <c r="F90" s="68"/>
      <c r="G90" s="68"/>
      <c r="H90" s="68"/>
      <c r="I90" s="68">
        <v>120</v>
      </c>
      <c r="J90" s="68">
        <v>0</v>
      </c>
      <c r="K90" s="68">
        <v>72</v>
      </c>
      <c r="L90" s="68">
        <v>10</v>
      </c>
      <c r="M90" s="68">
        <v>38</v>
      </c>
      <c r="N90" s="68">
        <v>48</v>
      </c>
      <c r="O90" s="68">
        <v>0</v>
      </c>
      <c r="P90" s="68">
        <v>120</v>
      </c>
      <c r="Q90" s="69">
        <f t="shared" si="60"/>
        <v>400021</v>
      </c>
      <c r="R90" s="69">
        <f>COUNTIF($T$4:T90,T90)</f>
        <v>4</v>
      </c>
      <c r="S90" s="69" t="str">
        <f>IF(R90=1,COUNTIF($R$4:R90,1),"")</f>
        <v/>
      </c>
      <c r="T90" s="70" t="str">
        <f>施設状況!$D90&amp;施設状況!$B90</f>
        <v>白石区01保育所</v>
      </c>
      <c r="U90" s="70" t="str">
        <f>施設状況!$E90</f>
        <v>大谷地たかだ保育園</v>
      </c>
      <c r="V90" s="71"/>
      <c r="W90" s="70"/>
      <c r="X90" s="70"/>
      <c r="Y90" s="70"/>
      <c r="DI90" s="54" t="s">
        <v>614</v>
      </c>
      <c r="DJ90" s="54" t="s">
        <v>615</v>
      </c>
    </row>
    <row r="91" spans="1:114">
      <c r="A91" s="74">
        <v>400022</v>
      </c>
      <c r="B91" s="68" t="s">
        <v>132</v>
      </c>
      <c r="C91" s="68" t="s">
        <v>133</v>
      </c>
      <c r="D91" s="68" t="s">
        <v>210</v>
      </c>
      <c r="E91" s="68" t="s">
        <v>217</v>
      </c>
      <c r="F91" s="68"/>
      <c r="G91" s="68"/>
      <c r="H91" s="68"/>
      <c r="I91" s="68">
        <v>120</v>
      </c>
      <c r="J91" s="68">
        <v>0</v>
      </c>
      <c r="K91" s="68">
        <v>71</v>
      </c>
      <c r="L91" s="68">
        <v>8</v>
      </c>
      <c r="M91" s="68">
        <v>41</v>
      </c>
      <c r="N91" s="68">
        <v>49</v>
      </c>
      <c r="O91" s="68">
        <v>0</v>
      </c>
      <c r="P91" s="68">
        <v>120</v>
      </c>
      <c r="Q91" s="69">
        <f t="shared" si="60"/>
        <v>400022</v>
      </c>
      <c r="R91" s="69">
        <f>COUNTIF($T$4:T91,T91)</f>
        <v>5</v>
      </c>
      <c r="S91" s="69" t="str">
        <f>IF(R91=1,COUNTIF($R$4:R91,1),"")</f>
        <v/>
      </c>
      <c r="T91" s="70" t="str">
        <f>施設状況!$D91&amp;施設状況!$B91</f>
        <v>白石区01保育所</v>
      </c>
      <c r="U91" s="70" t="str">
        <f>施設状況!$E91</f>
        <v>南郷保育園</v>
      </c>
      <c r="V91" s="71"/>
      <c r="W91" s="70"/>
      <c r="X91" s="70"/>
      <c r="Y91" s="70"/>
      <c r="DI91" s="54" t="s">
        <v>614</v>
      </c>
      <c r="DJ91" s="54" t="s">
        <v>616</v>
      </c>
    </row>
    <row r="92" spans="1:114">
      <c r="A92" s="74">
        <v>400023</v>
      </c>
      <c r="B92" s="68" t="s">
        <v>132</v>
      </c>
      <c r="C92" s="68" t="s">
        <v>133</v>
      </c>
      <c r="D92" s="68" t="s">
        <v>210</v>
      </c>
      <c r="E92" s="68" t="s">
        <v>218</v>
      </c>
      <c r="F92" s="68"/>
      <c r="G92" s="68"/>
      <c r="H92" s="68"/>
      <c r="I92" s="68">
        <v>110</v>
      </c>
      <c r="J92" s="68">
        <v>0</v>
      </c>
      <c r="K92" s="68">
        <v>56</v>
      </c>
      <c r="L92" s="68">
        <v>10</v>
      </c>
      <c r="M92" s="68">
        <v>34</v>
      </c>
      <c r="N92" s="68">
        <v>44</v>
      </c>
      <c r="O92" s="68">
        <v>0</v>
      </c>
      <c r="P92" s="68">
        <v>100</v>
      </c>
      <c r="Q92" s="69">
        <f t="shared" si="60"/>
        <v>400023</v>
      </c>
      <c r="R92" s="69">
        <f>COUNTIF($T$4:T92,T92)</f>
        <v>6</v>
      </c>
      <c r="S92" s="69" t="str">
        <f>IF(R92=1,COUNTIF($R$4:R92,1),"")</f>
        <v/>
      </c>
      <c r="T92" s="70" t="str">
        <f>施設状況!$D92&amp;施設状況!$B92</f>
        <v>白石区01保育所</v>
      </c>
      <c r="U92" s="70" t="str">
        <f>施設状況!$E92</f>
        <v>東白石雪ん子保育園</v>
      </c>
      <c r="V92" s="71"/>
      <c r="W92" s="70"/>
      <c r="X92" s="70"/>
      <c r="Y92" s="70"/>
      <c r="DI92" s="54" t="s">
        <v>617</v>
      </c>
      <c r="DJ92" s="54" t="s">
        <v>618</v>
      </c>
    </row>
    <row r="93" spans="1:114">
      <c r="A93" s="74">
        <v>400030</v>
      </c>
      <c r="B93" s="68" t="s">
        <v>132</v>
      </c>
      <c r="C93" s="68" t="s">
        <v>133</v>
      </c>
      <c r="D93" s="68" t="s">
        <v>210</v>
      </c>
      <c r="E93" s="68" t="s">
        <v>219</v>
      </c>
      <c r="F93" s="68"/>
      <c r="G93" s="68"/>
      <c r="H93" s="68"/>
      <c r="I93" s="68">
        <v>60</v>
      </c>
      <c r="J93" s="68">
        <v>0</v>
      </c>
      <c r="K93" s="68">
        <v>30</v>
      </c>
      <c r="L93" s="68">
        <v>10</v>
      </c>
      <c r="M93" s="68">
        <v>20</v>
      </c>
      <c r="N93" s="68">
        <v>30</v>
      </c>
      <c r="O93" s="68">
        <v>0</v>
      </c>
      <c r="P93" s="68">
        <v>60</v>
      </c>
      <c r="Q93" s="69">
        <f t="shared" si="60"/>
        <v>400030</v>
      </c>
      <c r="R93" s="69">
        <f>COUNTIF($T$4:T93,T93)</f>
        <v>7</v>
      </c>
      <c r="S93" s="69" t="str">
        <f>IF(R93=1,COUNTIF($R$4:R93,1),"")</f>
        <v/>
      </c>
      <c r="T93" s="70" t="str">
        <f>施設状況!$D93&amp;施設状況!$B93</f>
        <v>白石区01保育所</v>
      </c>
      <c r="U93" s="70" t="str">
        <f>施設状況!$E93</f>
        <v>こぶし保育園</v>
      </c>
      <c r="V93" s="71"/>
      <c r="W93" s="70"/>
      <c r="X93" s="70"/>
      <c r="Y93" s="70"/>
      <c r="DI93" s="54" t="s">
        <v>627</v>
      </c>
      <c r="DJ93" s="54" t="s">
        <v>628</v>
      </c>
    </row>
    <row r="94" spans="1:114">
      <c r="A94" s="74">
        <v>400050</v>
      </c>
      <c r="B94" s="68" t="s">
        <v>132</v>
      </c>
      <c r="C94" s="68" t="s">
        <v>133</v>
      </c>
      <c r="D94" s="68" t="s">
        <v>210</v>
      </c>
      <c r="E94" s="68" t="s">
        <v>220</v>
      </c>
      <c r="F94" s="68"/>
      <c r="G94" s="68"/>
      <c r="H94" s="68"/>
      <c r="I94" s="68">
        <v>60</v>
      </c>
      <c r="J94" s="68">
        <v>0</v>
      </c>
      <c r="K94" s="68">
        <v>30</v>
      </c>
      <c r="L94" s="68">
        <v>10</v>
      </c>
      <c r="M94" s="68">
        <v>20</v>
      </c>
      <c r="N94" s="68">
        <v>30</v>
      </c>
      <c r="O94" s="68">
        <v>0</v>
      </c>
      <c r="P94" s="68">
        <v>60</v>
      </c>
      <c r="Q94" s="69">
        <f t="shared" si="60"/>
        <v>400050</v>
      </c>
      <c r="R94" s="69">
        <f>COUNTIF($T$4:T94,T94)</f>
        <v>8</v>
      </c>
      <c r="S94" s="69" t="str">
        <f>IF(R94=1,COUNTIF($R$4:R94,1),"")</f>
        <v/>
      </c>
      <c r="T94" s="70" t="str">
        <f>施設状況!$D94&amp;施設状況!$B94</f>
        <v>白石区01保育所</v>
      </c>
      <c r="U94" s="70" t="str">
        <f>施設状況!$E94</f>
        <v>北郷こぶし保育園</v>
      </c>
      <c r="V94" s="71"/>
      <c r="W94" s="70"/>
      <c r="X94" s="70"/>
      <c r="Y94" s="70"/>
      <c r="DI94" s="54" t="s">
        <v>612</v>
      </c>
      <c r="DJ94" s="54" t="s">
        <v>629</v>
      </c>
    </row>
    <row r="95" spans="1:114">
      <c r="A95" s="74">
        <v>400051</v>
      </c>
      <c r="B95" s="68" t="s">
        <v>132</v>
      </c>
      <c r="C95" s="68" t="s">
        <v>133</v>
      </c>
      <c r="D95" s="68" t="s">
        <v>210</v>
      </c>
      <c r="E95" s="68" t="s">
        <v>221</v>
      </c>
      <c r="F95" s="68"/>
      <c r="G95" s="68"/>
      <c r="H95" s="68"/>
      <c r="I95" s="68">
        <v>160</v>
      </c>
      <c r="J95" s="68">
        <v>0</v>
      </c>
      <c r="K95" s="68">
        <v>88</v>
      </c>
      <c r="L95" s="68">
        <v>20</v>
      </c>
      <c r="M95" s="68">
        <v>52</v>
      </c>
      <c r="N95" s="68">
        <v>72</v>
      </c>
      <c r="O95" s="68">
        <v>0</v>
      </c>
      <c r="P95" s="68">
        <v>160</v>
      </c>
      <c r="Q95" s="69">
        <f t="shared" si="60"/>
        <v>400051</v>
      </c>
      <c r="R95" s="69">
        <f>COUNTIF($T$4:T95,T95)</f>
        <v>9</v>
      </c>
      <c r="S95" s="69" t="str">
        <f>IF(R95=1,COUNTIF($R$4:R95,1),"")</f>
        <v/>
      </c>
      <c r="T95" s="70" t="str">
        <f>施設状況!$D95&amp;施設状況!$B95</f>
        <v>白石区01保育所</v>
      </c>
      <c r="U95" s="70" t="str">
        <f>施設状況!$E95</f>
        <v>アスク白石保育園</v>
      </c>
      <c r="V95" s="71"/>
      <c r="W95" s="70"/>
      <c r="X95" s="70"/>
      <c r="Y95" s="70"/>
      <c r="DI95" s="54" t="s">
        <v>630</v>
      </c>
      <c r="DJ95" s="54" t="s">
        <v>631</v>
      </c>
    </row>
    <row r="96" spans="1:114">
      <c r="A96" s="74">
        <v>400052</v>
      </c>
      <c r="B96" s="68" t="s">
        <v>132</v>
      </c>
      <c r="C96" s="68" t="s">
        <v>133</v>
      </c>
      <c r="D96" s="68" t="s">
        <v>210</v>
      </c>
      <c r="E96" s="68" t="s">
        <v>222</v>
      </c>
      <c r="F96" s="68"/>
      <c r="G96" s="68"/>
      <c r="H96" s="68"/>
      <c r="I96" s="68">
        <v>100</v>
      </c>
      <c r="J96" s="68">
        <v>0</v>
      </c>
      <c r="K96" s="68">
        <v>54</v>
      </c>
      <c r="L96" s="68">
        <v>12</v>
      </c>
      <c r="M96" s="68">
        <v>34</v>
      </c>
      <c r="N96" s="68">
        <v>46</v>
      </c>
      <c r="O96" s="68">
        <v>0</v>
      </c>
      <c r="P96" s="68">
        <v>100</v>
      </c>
      <c r="Q96" s="69">
        <f t="shared" si="60"/>
        <v>400052</v>
      </c>
      <c r="R96" s="69">
        <f>COUNTIF($T$4:T96,T96)</f>
        <v>10</v>
      </c>
      <c r="S96" s="69" t="str">
        <f>IF(R96=1,COUNTIF($R$4:R96,1),"")</f>
        <v/>
      </c>
      <c r="T96" s="70" t="str">
        <f>施設状況!$D96&amp;施設状況!$B96</f>
        <v>白石区01保育所</v>
      </c>
      <c r="U96" s="70" t="str">
        <f>施設状況!$E96</f>
        <v>ポピンズナーサリースクール札幌白石</v>
      </c>
      <c r="V96" s="71"/>
      <c r="W96" s="70"/>
      <c r="X96" s="70"/>
      <c r="Y96" s="70"/>
      <c r="DI96" s="54" t="s">
        <v>632</v>
      </c>
      <c r="DJ96" s="54" t="s">
        <v>633</v>
      </c>
    </row>
    <row r="97" spans="1:114">
      <c r="A97" s="74">
        <v>400053</v>
      </c>
      <c r="B97" s="68" t="s">
        <v>132</v>
      </c>
      <c r="C97" s="68" t="s">
        <v>133</v>
      </c>
      <c r="D97" s="68" t="s">
        <v>210</v>
      </c>
      <c r="E97" s="68" t="s">
        <v>223</v>
      </c>
      <c r="F97" s="68"/>
      <c r="G97" s="68"/>
      <c r="H97" s="68"/>
      <c r="I97" s="68">
        <v>190</v>
      </c>
      <c r="J97" s="68">
        <v>0</v>
      </c>
      <c r="K97" s="68">
        <v>102</v>
      </c>
      <c r="L97" s="68">
        <v>21</v>
      </c>
      <c r="M97" s="68">
        <v>67</v>
      </c>
      <c r="N97" s="68">
        <v>88</v>
      </c>
      <c r="O97" s="68">
        <v>0</v>
      </c>
      <c r="P97" s="68">
        <v>190</v>
      </c>
      <c r="Q97" s="69">
        <f t="shared" si="60"/>
        <v>400053</v>
      </c>
      <c r="R97" s="69">
        <f>COUNTIF($T$4:T97,T97)</f>
        <v>11</v>
      </c>
      <c r="S97" s="69" t="str">
        <f>IF(R97=1,COUNTIF($R$4:R97,1),"")</f>
        <v/>
      </c>
      <c r="T97" s="70" t="str">
        <f>施設状況!$D97&amp;施設状況!$B97</f>
        <v>白石区01保育所</v>
      </c>
      <c r="U97" s="70" t="str">
        <f>施設状況!$E97</f>
        <v>大藤子ども園</v>
      </c>
      <c r="V97" s="71"/>
      <c r="W97" s="70"/>
      <c r="X97" s="70"/>
      <c r="Y97" s="70"/>
      <c r="DI97" s="54" t="s">
        <v>604</v>
      </c>
      <c r="DJ97" s="54" t="s">
        <v>634</v>
      </c>
    </row>
    <row r="98" spans="1:114">
      <c r="A98" s="74">
        <v>400054</v>
      </c>
      <c r="B98" s="68" t="s">
        <v>132</v>
      </c>
      <c r="C98" s="68" t="s">
        <v>133</v>
      </c>
      <c r="D98" s="68" t="s">
        <v>210</v>
      </c>
      <c r="E98" s="68" t="s">
        <v>224</v>
      </c>
      <c r="F98" s="68"/>
      <c r="G98" s="68"/>
      <c r="H98" s="68"/>
      <c r="I98" s="68">
        <v>150</v>
      </c>
      <c r="J98" s="68">
        <v>0</v>
      </c>
      <c r="K98" s="68">
        <v>76</v>
      </c>
      <c r="L98" s="68">
        <v>12</v>
      </c>
      <c r="M98" s="68">
        <v>42</v>
      </c>
      <c r="N98" s="68">
        <v>54</v>
      </c>
      <c r="O98" s="68">
        <v>0</v>
      </c>
      <c r="P98" s="68">
        <v>130</v>
      </c>
      <c r="Q98" s="69">
        <f t="shared" si="60"/>
        <v>400054</v>
      </c>
      <c r="R98" s="69">
        <f>COUNTIF($T$4:T98,T98)</f>
        <v>12</v>
      </c>
      <c r="S98" s="69" t="str">
        <f>IF(R98=1,COUNTIF($R$4:R98,1),"")</f>
        <v/>
      </c>
      <c r="T98" s="70" t="str">
        <f>施設状況!$D98&amp;施設状況!$B98</f>
        <v>白石区01保育所</v>
      </c>
      <c r="U98" s="70" t="str">
        <f>施設状況!$E98</f>
        <v>ピッコロ子ども倶楽部東札幌園</v>
      </c>
      <c r="V98" s="71"/>
      <c r="W98" s="70"/>
      <c r="X98" s="70"/>
      <c r="Y98" s="70"/>
      <c r="DI98" s="54" t="s">
        <v>635</v>
      </c>
      <c r="DJ98" s="54" t="s">
        <v>636</v>
      </c>
    </row>
    <row r="99" spans="1:114">
      <c r="A99" s="74">
        <v>400063</v>
      </c>
      <c r="B99" s="68" t="s">
        <v>132</v>
      </c>
      <c r="C99" s="68" t="s">
        <v>133</v>
      </c>
      <c r="D99" s="68" t="s">
        <v>210</v>
      </c>
      <c r="E99" s="68" t="s">
        <v>225</v>
      </c>
      <c r="F99" s="68"/>
      <c r="G99" s="68"/>
      <c r="H99" s="68"/>
      <c r="I99" s="68">
        <v>140</v>
      </c>
      <c r="J99" s="68">
        <v>0</v>
      </c>
      <c r="K99" s="68">
        <v>80</v>
      </c>
      <c r="L99" s="68">
        <v>15</v>
      </c>
      <c r="M99" s="68">
        <v>45</v>
      </c>
      <c r="N99" s="68">
        <v>60</v>
      </c>
      <c r="O99" s="68">
        <v>0</v>
      </c>
      <c r="P99" s="68">
        <v>140</v>
      </c>
      <c r="Q99" s="69">
        <f t="shared" si="60"/>
        <v>400063</v>
      </c>
      <c r="R99" s="69">
        <f>COUNTIF($T$4:T99,T99)</f>
        <v>13</v>
      </c>
      <c r="S99" s="69" t="str">
        <f>IF(R99=1,COUNTIF($R$4:R99,1),"")</f>
        <v/>
      </c>
      <c r="T99" s="70" t="str">
        <f>施設状況!$D99&amp;施設状況!$B99</f>
        <v>白石区01保育所</v>
      </c>
      <c r="U99" s="70" t="str">
        <f>施設状況!$E99</f>
        <v>太陽の子札幌白石保育園</v>
      </c>
      <c r="V99" s="71"/>
      <c r="W99" s="70"/>
      <c r="X99" s="70"/>
      <c r="Y99" s="70"/>
      <c r="DI99" s="54" t="s">
        <v>630</v>
      </c>
      <c r="DJ99" s="54" t="s">
        <v>637</v>
      </c>
    </row>
    <row r="100" spans="1:114">
      <c r="A100" s="74">
        <v>400064</v>
      </c>
      <c r="B100" s="68" t="s">
        <v>132</v>
      </c>
      <c r="C100" s="68" t="s">
        <v>133</v>
      </c>
      <c r="D100" s="68" t="s">
        <v>210</v>
      </c>
      <c r="E100" s="68" t="s">
        <v>226</v>
      </c>
      <c r="F100" s="68"/>
      <c r="G100" s="68"/>
      <c r="H100" s="68"/>
      <c r="I100" s="68">
        <v>90</v>
      </c>
      <c r="J100" s="68">
        <v>0</v>
      </c>
      <c r="K100" s="68">
        <v>51</v>
      </c>
      <c r="L100" s="68">
        <v>9</v>
      </c>
      <c r="M100" s="68">
        <v>30</v>
      </c>
      <c r="N100" s="68">
        <v>39</v>
      </c>
      <c r="O100" s="68">
        <v>0</v>
      </c>
      <c r="P100" s="68">
        <v>90</v>
      </c>
      <c r="Q100" s="69">
        <f t="shared" si="60"/>
        <v>400064</v>
      </c>
      <c r="R100" s="69">
        <f>COUNTIF($T$4:T100,T100)</f>
        <v>14</v>
      </c>
      <c r="S100" s="69" t="str">
        <f>IF(R100=1,COUNTIF($R$4:R100,1),"")</f>
        <v/>
      </c>
      <c r="T100" s="70" t="str">
        <f>施設状況!$D100&amp;施設状況!$B100</f>
        <v>白石区01保育所</v>
      </c>
      <c r="U100" s="70" t="str">
        <f>施設状況!$E100</f>
        <v>米里保育園</v>
      </c>
      <c r="V100" s="71"/>
      <c r="W100" s="70"/>
      <c r="X100" s="70"/>
      <c r="Y100" s="70"/>
      <c r="DI100" s="54" t="s">
        <v>638</v>
      </c>
      <c r="DJ100" s="54" t="s">
        <v>639</v>
      </c>
    </row>
    <row r="101" spans="1:114">
      <c r="A101" s="74">
        <v>400068</v>
      </c>
      <c r="B101" s="68" t="s">
        <v>132</v>
      </c>
      <c r="C101" s="68" t="s">
        <v>133</v>
      </c>
      <c r="D101" s="68" t="s">
        <v>210</v>
      </c>
      <c r="E101" s="68" t="s">
        <v>1416</v>
      </c>
      <c r="F101" s="68"/>
      <c r="G101" s="68"/>
      <c r="H101" s="68"/>
      <c r="I101" s="68">
        <v>60</v>
      </c>
      <c r="J101" s="68">
        <v>0</v>
      </c>
      <c r="K101" s="68">
        <v>34</v>
      </c>
      <c r="L101" s="68">
        <v>6</v>
      </c>
      <c r="M101" s="68">
        <v>20</v>
      </c>
      <c r="N101" s="68">
        <v>26</v>
      </c>
      <c r="O101" s="68">
        <v>0</v>
      </c>
      <c r="P101" s="68">
        <v>60</v>
      </c>
      <c r="Q101" s="69">
        <f t="shared" si="60"/>
        <v>400068</v>
      </c>
      <c r="R101" s="69">
        <f>COUNTIF($T$4:T101,T101)</f>
        <v>15</v>
      </c>
      <c r="S101" s="69" t="str">
        <f>IF(R101=1,COUNTIF($R$4:R101,1),"")</f>
        <v/>
      </c>
      <c r="T101" s="70" t="str">
        <f>施設状況!$D101&amp;施設状況!$B101</f>
        <v>白石区01保育所</v>
      </c>
      <c r="U101" s="70" t="str">
        <f>施設状況!$E101</f>
        <v>ニチイキッズしろいし保育園</v>
      </c>
      <c r="V101" s="71"/>
      <c r="W101" s="70"/>
      <c r="X101" s="70"/>
      <c r="Y101" s="70"/>
      <c r="DI101" s="54" t="s">
        <v>640</v>
      </c>
      <c r="DJ101" s="54" t="s">
        <v>641</v>
      </c>
    </row>
    <row r="102" spans="1:114">
      <c r="A102" s="74">
        <v>400070</v>
      </c>
      <c r="B102" s="68" t="s">
        <v>132</v>
      </c>
      <c r="C102" s="68" t="s">
        <v>133</v>
      </c>
      <c r="D102" s="68" t="s">
        <v>210</v>
      </c>
      <c r="E102" s="68" t="s">
        <v>1417</v>
      </c>
      <c r="F102" s="68"/>
      <c r="G102" s="68"/>
      <c r="H102" s="68"/>
      <c r="I102" s="68">
        <v>90</v>
      </c>
      <c r="J102" s="68">
        <v>0</v>
      </c>
      <c r="K102" s="68">
        <v>51</v>
      </c>
      <c r="L102" s="68">
        <v>10</v>
      </c>
      <c r="M102" s="68">
        <v>29</v>
      </c>
      <c r="N102" s="68">
        <v>39</v>
      </c>
      <c r="O102" s="68">
        <v>0</v>
      </c>
      <c r="P102" s="68">
        <v>90</v>
      </c>
      <c r="Q102" s="69">
        <f t="shared" si="60"/>
        <v>400070</v>
      </c>
      <c r="R102" s="69">
        <f>COUNTIF($T$4:T102,T102)</f>
        <v>16</v>
      </c>
      <c r="S102" s="69" t="str">
        <f>IF(R102=1,COUNTIF($R$4:R102,1),"")</f>
        <v/>
      </c>
      <c r="T102" s="70" t="str">
        <f>施設状況!$D102&amp;施設状況!$B102</f>
        <v>白石区01保育所</v>
      </c>
      <c r="U102" s="70" t="str">
        <f>施設状況!$E102</f>
        <v>南郷通たかだ保育園</v>
      </c>
      <c r="V102" s="71"/>
      <c r="W102" s="70"/>
      <c r="X102" s="70"/>
      <c r="Y102" s="70"/>
      <c r="DI102" s="54" t="s">
        <v>604</v>
      </c>
      <c r="DJ102" s="54" t="s">
        <v>642</v>
      </c>
    </row>
    <row r="103" spans="1:114">
      <c r="A103" s="74">
        <v>400083</v>
      </c>
      <c r="B103" s="68" t="s">
        <v>132</v>
      </c>
      <c r="C103" s="68" t="s">
        <v>133</v>
      </c>
      <c r="D103" s="68" t="s">
        <v>210</v>
      </c>
      <c r="E103" s="68" t="s">
        <v>1418</v>
      </c>
      <c r="F103" s="68"/>
      <c r="G103" s="68"/>
      <c r="H103" s="68"/>
      <c r="I103" s="68">
        <v>60</v>
      </c>
      <c r="J103" s="68">
        <v>0</v>
      </c>
      <c r="K103" s="68">
        <v>33</v>
      </c>
      <c r="L103" s="68">
        <v>8</v>
      </c>
      <c r="M103" s="68">
        <v>19</v>
      </c>
      <c r="N103" s="68">
        <v>27</v>
      </c>
      <c r="O103" s="68">
        <v>0</v>
      </c>
      <c r="P103" s="68">
        <v>60</v>
      </c>
      <c r="Q103" s="69">
        <f t="shared" si="60"/>
        <v>400083</v>
      </c>
      <c r="R103" s="69">
        <f>COUNTIF($T$4:T103,T103)</f>
        <v>17</v>
      </c>
      <c r="S103" s="69" t="str">
        <f>IF(R103=1,COUNTIF($R$4:R103,1),"")</f>
        <v/>
      </c>
      <c r="T103" s="70" t="str">
        <f>施設状況!$D103&amp;施設状況!$B103</f>
        <v>白石区01保育所</v>
      </c>
      <c r="U103" s="70" t="str">
        <f>施設状況!$E103</f>
        <v>にこまるえん白石</v>
      </c>
      <c r="V103" s="71"/>
      <c r="W103" s="70"/>
      <c r="X103" s="70"/>
      <c r="Y103" s="70"/>
      <c r="DI103" s="54" t="s">
        <v>608</v>
      </c>
      <c r="DJ103" s="54" t="s">
        <v>643</v>
      </c>
    </row>
    <row r="104" spans="1:114">
      <c r="A104" s="74">
        <v>450001</v>
      </c>
      <c r="B104" s="68" t="s">
        <v>132</v>
      </c>
      <c r="C104" s="68" t="s">
        <v>133</v>
      </c>
      <c r="D104" s="68" t="s">
        <v>227</v>
      </c>
      <c r="E104" s="68" t="s">
        <v>228</v>
      </c>
      <c r="F104" s="68"/>
      <c r="G104" s="68"/>
      <c r="H104" s="68"/>
      <c r="I104" s="68">
        <v>120</v>
      </c>
      <c r="J104" s="68">
        <v>0</v>
      </c>
      <c r="K104" s="68">
        <v>62</v>
      </c>
      <c r="L104" s="68">
        <v>12</v>
      </c>
      <c r="M104" s="68">
        <v>36</v>
      </c>
      <c r="N104" s="68">
        <v>48</v>
      </c>
      <c r="O104" s="68">
        <v>0</v>
      </c>
      <c r="P104" s="68">
        <v>110</v>
      </c>
      <c r="Q104" s="69">
        <f t="shared" si="60"/>
        <v>450001</v>
      </c>
      <c r="R104" s="69">
        <f>COUNTIF($T$4:T104,T104)</f>
        <v>1</v>
      </c>
      <c r="S104" s="69">
        <f>IF(R104=1,COUNTIF($R$4:R104,1),"")</f>
        <v>5</v>
      </c>
      <c r="T104" s="70" t="str">
        <f>施設状況!$D104&amp;施設状況!$B104</f>
        <v>厚別区01保育所</v>
      </c>
      <c r="U104" s="70" t="str">
        <f>施設状況!$E104</f>
        <v>まごころ保育園</v>
      </c>
      <c r="V104" s="71"/>
      <c r="W104" s="70"/>
      <c r="X104" s="70"/>
      <c r="Y104" s="70"/>
      <c r="DI104" s="54" t="s">
        <v>644</v>
      </c>
      <c r="DJ104" s="54" t="s">
        <v>645</v>
      </c>
    </row>
    <row r="105" spans="1:114">
      <c r="A105" s="74">
        <v>450002</v>
      </c>
      <c r="B105" s="68" t="s">
        <v>132</v>
      </c>
      <c r="C105" s="68" t="s">
        <v>133</v>
      </c>
      <c r="D105" s="68" t="s">
        <v>227</v>
      </c>
      <c r="E105" s="68" t="s">
        <v>229</v>
      </c>
      <c r="F105" s="68"/>
      <c r="G105" s="68"/>
      <c r="H105" s="68"/>
      <c r="I105" s="68">
        <v>45</v>
      </c>
      <c r="J105" s="68">
        <v>0</v>
      </c>
      <c r="K105" s="68">
        <v>24</v>
      </c>
      <c r="L105" s="68">
        <v>5</v>
      </c>
      <c r="M105" s="68">
        <v>16</v>
      </c>
      <c r="N105" s="68">
        <v>21</v>
      </c>
      <c r="O105" s="68">
        <v>0</v>
      </c>
      <c r="P105" s="68">
        <v>45</v>
      </c>
      <c r="Q105" s="69">
        <f t="shared" si="60"/>
        <v>450002</v>
      </c>
      <c r="R105" s="69">
        <f>COUNTIF($T$4:T105,T105)</f>
        <v>2</v>
      </c>
      <c r="S105" s="69" t="str">
        <f>IF(R105=1,COUNTIF($R$4:R105,1),"")</f>
        <v/>
      </c>
      <c r="T105" s="70" t="str">
        <f>施設状況!$D105&amp;施設状況!$B105</f>
        <v>厚別区01保育所</v>
      </c>
      <c r="U105" s="70" t="str">
        <f>施設状況!$E105</f>
        <v>ひばりが丘保育園</v>
      </c>
      <c r="V105" s="71"/>
      <c r="W105" s="70"/>
      <c r="X105" s="70"/>
      <c r="DI105" s="54" t="s">
        <v>646</v>
      </c>
      <c r="DJ105" s="54" t="s">
        <v>647</v>
      </c>
    </row>
    <row r="106" spans="1:114">
      <c r="A106" s="74">
        <v>450003</v>
      </c>
      <c r="B106" s="68" t="s">
        <v>132</v>
      </c>
      <c r="C106" s="68" t="s">
        <v>133</v>
      </c>
      <c r="D106" s="68" t="s">
        <v>227</v>
      </c>
      <c r="E106" s="68" t="s">
        <v>230</v>
      </c>
      <c r="F106" s="68"/>
      <c r="G106" s="68"/>
      <c r="H106" s="68"/>
      <c r="I106" s="68">
        <v>90</v>
      </c>
      <c r="J106" s="68">
        <v>0</v>
      </c>
      <c r="K106" s="68">
        <v>55</v>
      </c>
      <c r="L106" s="68">
        <v>9</v>
      </c>
      <c r="M106" s="68">
        <v>26</v>
      </c>
      <c r="N106" s="68">
        <v>35</v>
      </c>
      <c r="O106" s="68">
        <v>0</v>
      </c>
      <c r="P106" s="68">
        <v>90</v>
      </c>
      <c r="Q106" s="69">
        <f t="shared" si="60"/>
        <v>450003</v>
      </c>
      <c r="R106" s="69">
        <f>COUNTIF($T$4:T106,T106)</f>
        <v>3</v>
      </c>
      <c r="S106" s="69" t="str">
        <f>IF(R106=1,COUNTIF($R$4:R106,1),"")</f>
        <v/>
      </c>
      <c r="T106" s="70" t="str">
        <f>施設状況!$D106&amp;施設状況!$B106</f>
        <v>厚別区01保育所</v>
      </c>
      <c r="U106" s="70" t="str">
        <f>施設状況!$E106</f>
        <v>青葉興正保育園</v>
      </c>
      <c r="V106" s="71"/>
      <c r="W106" s="70"/>
      <c r="X106" s="70"/>
      <c r="DI106" s="54" t="s">
        <v>648</v>
      </c>
      <c r="DJ106" s="54" t="s">
        <v>649</v>
      </c>
    </row>
    <row r="107" spans="1:114">
      <c r="A107" s="74">
        <v>450004</v>
      </c>
      <c r="B107" s="68" t="s">
        <v>132</v>
      </c>
      <c r="C107" s="68" t="s">
        <v>133</v>
      </c>
      <c r="D107" s="68" t="s">
        <v>227</v>
      </c>
      <c r="E107" s="68" t="s">
        <v>231</v>
      </c>
      <c r="F107" s="68"/>
      <c r="G107" s="68"/>
      <c r="H107" s="68"/>
      <c r="I107" s="68">
        <v>100</v>
      </c>
      <c r="J107" s="68">
        <v>0</v>
      </c>
      <c r="K107" s="68">
        <v>45</v>
      </c>
      <c r="L107" s="68">
        <v>15</v>
      </c>
      <c r="M107" s="68">
        <v>30</v>
      </c>
      <c r="N107" s="68">
        <v>45</v>
      </c>
      <c r="O107" s="68">
        <v>0</v>
      </c>
      <c r="P107" s="68">
        <v>90</v>
      </c>
      <c r="Q107" s="69">
        <f t="shared" si="60"/>
        <v>450004</v>
      </c>
      <c r="R107" s="69">
        <f>COUNTIF($T$4:T107,T107)</f>
        <v>4</v>
      </c>
      <c r="S107" s="69" t="str">
        <f>IF(R107=1,COUNTIF($R$4:R107,1),"")</f>
        <v/>
      </c>
      <c r="T107" s="70" t="str">
        <f>施設状況!$D107&amp;施設状況!$B107</f>
        <v>厚別区01保育所</v>
      </c>
      <c r="U107" s="70" t="str">
        <f>施設状況!$E107</f>
        <v>もみじ台北保育園</v>
      </c>
      <c r="V107" s="71"/>
      <c r="W107" s="70"/>
      <c r="X107" s="70"/>
      <c r="DI107" s="54" t="s">
        <v>650</v>
      </c>
      <c r="DJ107" s="54" t="s">
        <v>651</v>
      </c>
    </row>
    <row r="108" spans="1:114">
      <c r="A108" s="74">
        <v>450005</v>
      </c>
      <c r="B108" s="68" t="s">
        <v>132</v>
      </c>
      <c r="C108" s="68" t="s">
        <v>133</v>
      </c>
      <c r="D108" s="68" t="s">
        <v>227</v>
      </c>
      <c r="E108" s="68" t="s">
        <v>232</v>
      </c>
      <c r="F108" s="68"/>
      <c r="G108" s="68"/>
      <c r="H108" s="68"/>
      <c r="I108" s="68">
        <v>90</v>
      </c>
      <c r="J108" s="68">
        <v>0</v>
      </c>
      <c r="K108" s="68">
        <v>49</v>
      </c>
      <c r="L108" s="68">
        <v>9</v>
      </c>
      <c r="M108" s="68">
        <v>32</v>
      </c>
      <c r="N108" s="68">
        <v>41</v>
      </c>
      <c r="O108" s="68">
        <v>0</v>
      </c>
      <c r="P108" s="68">
        <v>90</v>
      </c>
      <c r="Q108" s="69">
        <f t="shared" si="60"/>
        <v>450005</v>
      </c>
      <c r="R108" s="69">
        <f>COUNTIF($T$4:T108,T108)</f>
        <v>5</v>
      </c>
      <c r="S108" s="69" t="str">
        <f>IF(R108=1,COUNTIF($R$4:R108,1),"")</f>
        <v/>
      </c>
      <c r="T108" s="70" t="str">
        <f>施設状況!$D108&amp;施設状況!$B108</f>
        <v>厚別区01保育所</v>
      </c>
      <c r="U108" s="70" t="str">
        <f>施設状況!$E108</f>
        <v>厚別共栄保育園</v>
      </c>
      <c r="V108" s="71"/>
      <c r="W108" s="70"/>
      <c r="X108" s="70"/>
      <c r="DI108" s="54" t="s">
        <v>526</v>
      </c>
      <c r="DJ108" s="54" t="s">
        <v>652</v>
      </c>
    </row>
    <row r="109" spans="1:114">
      <c r="A109" s="74">
        <v>450007</v>
      </c>
      <c r="B109" s="68" t="s">
        <v>132</v>
      </c>
      <c r="C109" s="68" t="s">
        <v>133</v>
      </c>
      <c r="D109" s="68" t="s">
        <v>227</v>
      </c>
      <c r="E109" s="68" t="s">
        <v>233</v>
      </c>
      <c r="F109" s="68"/>
      <c r="G109" s="68"/>
      <c r="H109" s="68"/>
      <c r="I109" s="68">
        <v>60</v>
      </c>
      <c r="J109" s="68">
        <v>0</v>
      </c>
      <c r="K109" s="68">
        <v>33</v>
      </c>
      <c r="L109" s="68">
        <v>6</v>
      </c>
      <c r="M109" s="68">
        <v>21</v>
      </c>
      <c r="N109" s="68">
        <v>27</v>
      </c>
      <c r="O109" s="68">
        <v>0</v>
      </c>
      <c r="P109" s="68">
        <v>60</v>
      </c>
      <c r="Q109" s="69">
        <f t="shared" si="60"/>
        <v>450007</v>
      </c>
      <c r="R109" s="69">
        <f>COUNTIF($T$4:T109,T109)</f>
        <v>6</v>
      </c>
      <c r="S109" s="69" t="str">
        <f>IF(R109=1,COUNTIF($R$4:R109,1),"")</f>
        <v/>
      </c>
      <c r="T109" s="70" t="str">
        <f>施設状況!$D109&amp;施設状況!$B109</f>
        <v>厚別区01保育所</v>
      </c>
      <c r="U109" s="70" t="str">
        <f>施設状況!$E109</f>
        <v>もみじ台南保育園</v>
      </c>
      <c r="V109" s="71"/>
      <c r="W109" s="70"/>
      <c r="X109" s="70"/>
      <c r="DI109" s="54" t="s">
        <v>653</v>
      </c>
      <c r="DJ109" s="54" t="s">
        <v>654</v>
      </c>
    </row>
    <row r="110" spans="1:114">
      <c r="A110" s="74">
        <v>450008</v>
      </c>
      <c r="B110" s="68" t="s">
        <v>132</v>
      </c>
      <c r="C110" s="68" t="s">
        <v>133</v>
      </c>
      <c r="D110" s="68" t="s">
        <v>227</v>
      </c>
      <c r="E110" s="68" t="s">
        <v>234</v>
      </c>
      <c r="F110" s="68"/>
      <c r="G110" s="68"/>
      <c r="H110" s="68"/>
      <c r="I110" s="68">
        <v>60</v>
      </c>
      <c r="J110" s="68">
        <v>0</v>
      </c>
      <c r="K110" s="68">
        <v>33</v>
      </c>
      <c r="L110" s="68">
        <v>6</v>
      </c>
      <c r="M110" s="68">
        <v>21</v>
      </c>
      <c r="N110" s="68">
        <v>27</v>
      </c>
      <c r="O110" s="68">
        <v>0</v>
      </c>
      <c r="P110" s="68">
        <v>60</v>
      </c>
      <c r="Q110" s="69">
        <f t="shared" si="60"/>
        <v>450008</v>
      </c>
      <c r="R110" s="69">
        <f>COUNTIF($T$4:T110,T110)</f>
        <v>7</v>
      </c>
      <c r="S110" s="69" t="str">
        <f>IF(R110=1,COUNTIF($R$4:R110,1),"")</f>
        <v/>
      </c>
      <c r="T110" s="70" t="str">
        <f>施設状況!$D110&amp;施設状況!$B110</f>
        <v>厚別区01保育所</v>
      </c>
      <c r="U110" s="70" t="str">
        <f>施設状況!$E110</f>
        <v>札幌協働保育園</v>
      </c>
      <c r="V110" s="71"/>
      <c r="W110" s="70"/>
      <c r="X110" s="70"/>
      <c r="DI110" s="54" t="s">
        <v>655</v>
      </c>
      <c r="DJ110" s="54" t="s">
        <v>656</v>
      </c>
    </row>
    <row r="111" spans="1:114">
      <c r="A111" s="74">
        <v>450009</v>
      </c>
      <c r="B111" s="68" t="s">
        <v>132</v>
      </c>
      <c r="C111" s="68" t="s">
        <v>133</v>
      </c>
      <c r="D111" s="68" t="s">
        <v>227</v>
      </c>
      <c r="E111" s="68" t="s">
        <v>235</v>
      </c>
      <c r="F111" s="68"/>
      <c r="G111" s="68"/>
      <c r="H111" s="68"/>
      <c r="I111" s="68">
        <v>90</v>
      </c>
      <c r="J111" s="68">
        <v>0</v>
      </c>
      <c r="K111" s="68">
        <v>51</v>
      </c>
      <c r="L111" s="68">
        <v>5</v>
      </c>
      <c r="M111" s="68">
        <v>34</v>
      </c>
      <c r="N111" s="68">
        <v>39</v>
      </c>
      <c r="O111" s="68">
        <v>0</v>
      </c>
      <c r="P111" s="68">
        <v>90</v>
      </c>
      <c r="Q111" s="69">
        <f t="shared" si="60"/>
        <v>450009</v>
      </c>
      <c r="R111" s="69">
        <f>COUNTIF($T$4:T111,T111)</f>
        <v>8</v>
      </c>
      <c r="S111" s="69" t="str">
        <f>IF(R111=1,COUNTIF($R$4:R111,1),"")</f>
        <v/>
      </c>
      <c r="T111" s="70" t="str">
        <f>施設状況!$D111&amp;施設状況!$B111</f>
        <v>厚別区01保育所</v>
      </c>
      <c r="U111" s="70" t="str">
        <f>施設状況!$E111</f>
        <v>厚別こま草保育園</v>
      </c>
      <c r="V111" s="71"/>
      <c r="W111" s="70"/>
      <c r="X111" s="70"/>
      <c r="DI111" s="54" t="s">
        <v>657</v>
      </c>
      <c r="DJ111" s="54" t="s">
        <v>658</v>
      </c>
    </row>
    <row r="112" spans="1:114">
      <c r="A112" s="74">
        <v>450012</v>
      </c>
      <c r="B112" s="68" t="s">
        <v>132</v>
      </c>
      <c r="C112" s="68" t="s">
        <v>133</v>
      </c>
      <c r="D112" s="68" t="s">
        <v>227</v>
      </c>
      <c r="E112" s="68" t="s">
        <v>236</v>
      </c>
      <c r="F112" s="68"/>
      <c r="G112" s="68"/>
      <c r="H112" s="68"/>
      <c r="I112" s="68">
        <v>40</v>
      </c>
      <c r="J112" s="68">
        <v>0</v>
      </c>
      <c r="K112" s="68">
        <v>24</v>
      </c>
      <c r="L112" s="68">
        <v>2</v>
      </c>
      <c r="M112" s="68">
        <v>14</v>
      </c>
      <c r="N112" s="68">
        <v>16</v>
      </c>
      <c r="O112" s="68">
        <v>0</v>
      </c>
      <c r="P112" s="68">
        <v>40</v>
      </c>
      <c r="Q112" s="69">
        <f t="shared" si="60"/>
        <v>450012</v>
      </c>
      <c r="R112" s="69">
        <f>COUNTIF($T$4:T112,T112)</f>
        <v>9</v>
      </c>
      <c r="S112" s="69" t="str">
        <f>IF(R112=1,COUNTIF($R$4:R112,1),"")</f>
        <v/>
      </c>
      <c r="T112" s="70" t="str">
        <f>施設状況!$D112&amp;施設状況!$B112</f>
        <v>厚別区01保育所</v>
      </c>
      <c r="U112" s="70" t="str">
        <f>施設状況!$E112</f>
        <v>新さっぽろとまと保育園</v>
      </c>
      <c r="V112" s="71"/>
      <c r="W112" s="70"/>
      <c r="X112" s="70"/>
      <c r="DI112" s="54" t="s">
        <v>663</v>
      </c>
      <c r="DJ112" s="54" t="s">
        <v>664</v>
      </c>
    </row>
    <row r="113" spans="1:114">
      <c r="A113" s="74">
        <v>450052</v>
      </c>
      <c r="B113" s="68" t="s">
        <v>132</v>
      </c>
      <c r="C113" s="68" t="s">
        <v>133</v>
      </c>
      <c r="D113" s="68" t="s">
        <v>227</v>
      </c>
      <c r="E113" s="68" t="s">
        <v>1419</v>
      </c>
      <c r="F113" s="68"/>
      <c r="G113" s="68"/>
      <c r="H113" s="68"/>
      <c r="I113" s="68">
        <v>50</v>
      </c>
      <c r="J113" s="68">
        <v>0</v>
      </c>
      <c r="K113" s="68">
        <v>30</v>
      </c>
      <c r="L113" s="68">
        <v>3</v>
      </c>
      <c r="M113" s="68">
        <v>17</v>
      </c>
      <c r="N113" s="68">
        <v>20</v>
      </c>
      <c r="O113" s="68">
        <v>0</v>
      </c>
      <c r="P113" s="68">
        <v>50</v>
      </c>
      <c r="Q113" s="69">
        <f t="shared" si="60"/>
        <v>450052</v>
      </c>
      <c r="R113" s="69">
        <f>COUNTIF($T$4:T113,T113)</f>
        <v>10</v>
      </c>
      <c r="S113" s="69" t="str">
        <f>IF(R113=1,COUNTIF($R$4:R113,1),"")</f>
        <v/>
      </c>
      <c r="T113" s="70" t="str">
        <f>施設状況!$D113&amp;施設状況!$B113</f>
        <v>厚別区01保育所</v>
      </c>
      <c r="U113" s="70" t="str">
        <f>施設状況!$E113</f>
        <v>きっずぱーく厚別保育園</v>
      </c>
      <c r="V113" s="71"/>
      <c r="W113" s="70"/>
      <c r="X113" s="70"/>
      <c r="DI113" s="54" t="s">
        <v>659</v>
      </c>
      <c r="DJ113" s="54" t="s">
        <v>1341</v>
      </c>
    </row>
    <row r="114" spans="1:114">
      <c r="A114" s="74">
        <v>500010</v>
      </c>
      <c r="B114" s="68" t="s">
        <v>132</v>
      </c>
      <c r="C114" s="68" t="s">
        <v>133</v>
      </c>
      <c r="D114" s="68" t="s">
        <v>237</v>
      </c>
      <c r="E114" s="68" t="s">
        <v>238</v>
      </c>
      <c r="F114" s="68"/>
      <c r="G114" s="68"/>
      <c r="H114" s="68"/>
      <c r="I114" s="68">
        <v>40</v>
      </c>
      <c r="J114" s="68">
        <v>0</v>
      </c>
      <c r="K114" s="68">
        <v>24</v>
      </c>
      <c r="L114" s="68">
        <v>2</v>
      </c>
      <c r="M114" s="68">
        <v>14</v>
      </c>
      <c r="N114" s="68">
        <v>16</v>
      </c>
      <c r="O114" s="68">
        <v>0</v>
      </c>
      <c r="P114" s="68">
        <v>40</v>
      </c>
      <c r="Q114" s="69">
        <f t="shared" si="60"/>
        <v>500010</v>
      </c>
      <c r="R114" s="69">
        <f>COUNTIF($T$4:T114,T114)</f>
        <v>1</v>
      </c>
      <c r="S114" s="69">
        <f>IF(R114=1,COUNTIF($R$4:R114,1),"")</f>
        <v>6</v>
      </c>
      <c r="T114" s="70" t="str">
        <f>施設状況!$D114&amp;施設状況!$B114</f>
        <v>豊平区01保育所</v>
      </c>
      <c r="U114" s="70" t="str">
        <f>施設状況!$E114</f>
        <v>札幌愛隣舘保育園</v>
      </c>
      <c r="V114" s="71"/>
      <c r="W114" s="70"/>
      <c r="X114" s="70"/>
      <c r="DI114" s="54" t="s">
        <v>668</v>
      </c>
      <c r="DJ114" s="54" t="s">
        <v>669</v>
      </c>
    </row>
    <row r="115" spans="1:114">
      <c r="A115" s="74">
        <v>500011</v>
      </c>
      <c r="B115" s="68" t="s">
        <v>132</v>
      </c>
      <c r="C115" s="68" t="s">
        <v>133</v>
      </c>
      <c r="D115" s="68" t="s">
        <v>237</v>
      </c>
      <c r="E115" s="68" t="s">
        <v>239</v>
      </c>
      <c r="F115" s="68"/>
      <c r="G115" s="68"/>
      <c r="H115" s="68"/>
      <c r="I115" s="68">
        <v>90</v>
      </c>
      <c r="J115" s="68">
        <v>0</v>
      </c>
      <c r="K115" s="68">
        <v>60</v>
      </c>
      <c r="L115" s="68">
        <v>5</v>
      </c>
      <c r="M115" s="68">
        <v>25</v>
      </c>
      <c r="N115" s="68">
        <v>30</v>
      </c>
      <c r="O115" s="68">
        <v>0</v>
      </c>
      <c r="P115" s="68">
        <v>90</v>
      </c>
      <c r="Q115" s="69">
        <f t="shared" si="60"/>
        <v>500011</v>
      </c>
      <c r="R115" s="69">
        <f>COUNTIF($T$4:T115,T115)</f>
        <v>2</v>
      </c>
      <c r="S115" s="69" t="str">
        <f>IF(R115=1,COUNTIF($R$4:R115,1),"")</f>
        <v/>
      </c>
      <c r="T115" s="70" t="str">
        <f>施設状況!$D115&amp;施設状況!$B115</f>
        <v>豊平区01保育所</v>
      </c>
      <c r="U115" s="70" t="str">
        <f>施設状況!$E115</f>
        <v>札幌第１福ちゃん保育園</v>
      </c>
      <c r="V115" s="71"/>
      <c r="W115" s="70"/>
      <c r="X115" s="70"/>
      <c r="DI115" s="54" t="s">
        <v>670</v>
      </c>
      <c r="DJ115" s="54" t="s">
        <v>671</v>
      </c>
    </row>
    <row r="116" spans="1:114">
      <c r="A116" s="74">
        <v>500014</v>
      </c>
      <c r="B116" s="68" t="s">
        <v>132</v>
      </c>
      <c r="C116" s="68" t="s">
        <v>133</v>
      </c>
      <c r="D116" s="68" t="s">
        <v>237</v>
      </c>
      <c r="E116" s="68" t="s">
        <v>240</v>
      </c>
      <c r="F116" s="68"/>
      <c r="G116" s="68"/>
      <c r="H116" s="68"/>
      <c r="I116" s="68">
        <v>70</v>
      </c>
      <c r="J116" s="68">
        <v>0</v>
      </c>
      <c r="K116" s="68">
        <v>38</v>
      </c>
      <c r="L116" s="68">
        <v>8</v>
      </c>
      <c r="M116" s="68">
        <v>24</v>
      </c>
      <c r="N116" s="68">
        <v>32</v>
      </c>
      <c r="O116" s="68">
        <v>0</v>
      </c>
      <c r="P116" s="68">
        <v>70</v>
      </c>
      <c r="Q116" s="69">
        <f t="shared" si="60"/>
        <v>500014</v>
      </c>
      <c r="R116" s="69">
        <f>COUNTIF($T$4:T116,T116)</f>
        <v>3</v>
      </c>
      <c r="S116" s="69" t="str">
        <f>IF(R116=1,COUNTIF($R$4:R116,1),"")</f>
        <v/>
      </c>
      <c r="T116" s="70" t="str">
        <f>施設状況!$D116&amp;施設状況!$B116</f>
        <v>豊平区01保育所</v>
      </c>
      <c r="U116" s="70" t="str">
        <f>施設状況!$E116</f>
        <v>西岡保育園</v>
      </c>
      <c r="V116" s="71"/>
      <c r="W116" s="70"/>
      <c r="X116" s="70"/>
      <c r="DI116" s="54" t="s">
        <v>676</v>
      </c>
      <c r="DJ116" s="54" t="s">
        <v>677</v>
      </c>
    </row>
    <row r="117" spans="1:114">
      <c r="A117" s="74">
        <v>500015</v>
      </c>
      <c r="B117" s="68" t="s">
        <v>132</v>
      </c>
      <c r="C117" s="68" t="s">
        <v>133</v>
      </c>
      <c r="D117" s="68" t="s">
        <v>237</v>
      </c>
      <c r="E117" s="68" t="s">
        <v>241</v>
      </c>
      <c r="F117" s="68"/>
      <c r="G117" s="68"/>
      <c r="H117" s="68"/>
      <c r="I117" s="68">
        <v>140</v>
      </c>
      <c r="J117" s="68">
        <v>0</v>
      </c>
      <c r="K117" s="68">
        <v>74</v>
      </c>
      <c r="L117" s="68">
        <v>18</v>
      </c>
      <c r="M117" s="68">
        <v>48</v>
      </c>
      <c r="N117" s="68">
        <v>66</v>
      </c>
      <c r="O117" s="68">
        <v>0</v>
      </c>
      <c r="P117" s="68">
        <v>140</v>
      </c>
      <c r="Q117" s="69">
        <f t="shared" si="60"/>
        <v>500015</v>
      </c>
      <c r="R117" s="69">
        <f>COUNTIF($T$4:T117,T117)</f>
        <v>4</v>
      </c>
      <c r="S117" s="69" t="str">
        <f>IF(R117=1,COUNTIF($R$4:R117,1),"")</f>
        <v/>
      </c>
      <c r="T117" s="70" t="str">
        <f>施設状況!$D117&amp;施設状況!$B117</f>
        <v>豊平区01保育所</v>
      </c>
      <c r="U117" s="70" t="str">
        <f>施設状況!$E117</f>
        <v>札幌愛隣舘東山保育園</v>
      </c>
      <c r="V117" s="71"/>
      <c r="W117" s="70"/>
      <c r="X117" s="70"/>
      <c r="DI117" s="54" t="s">
        <v>678</v>
      </c>
      <c r="DJ117" s="54" t="s">
        <v>679</v>
      </c>
    </row>
    <row r="118" spans="1:114">
      <c r="A118" s="74">
        <v>500017</v>
      </c>
      <c r="B118" s="68" t="s">
        <v>132</v>
      </c>
      <c r="C118" s="68" t="s">
        <v>133</v>
      </c>
      <c r="D118" s="68" t="s">
        <v>237</v>
      </c>
      <c r="E118" s="68" t="s">
        <v>242</v>
      </c>
      <c r="F118" s="68"/>
      <c r="G118" s="68"/>
      <c r="H118" s="68"/>
      <c r="I118" s="68">
        <v>130</v>
      </c>
      <c r="J118" s="68">
        <v>0</v>
      </c>
      <c r="K118" s="68">
        <v>78</v>
      </c>
      <c r="L118" s="68">
        <v>12</v>
      </c>
      <c r="M118" s="68">
        <v>40</v>
      </c>
      <c r="N118" s="68">
        <v>52</v>
      </c>
      <c r="O118" s="68">
        <v>0</v>
      </c>
      <c r="P118" s="68">
        <v>130</v>
      </c>
      <c r="Q118" s="69">
        <f t="shared" si="60"/>
        <v>500017</v>
      </c>
      <c r="R118" s="69">
        <f>COUNTIF($T$4:T118,T118)</f>
        <v>5</v>
      </c>
      <c r="S118" s="69" t="str">
        <f>IF(R118=1,COUNTIF($R$4:R118,1),"")</f>
        <v/>
      </c>
      <c r="T118" s="70" t="str">
        <f>施設状況!$D118&amp;施設状況!$B118</f>
        <v>豊平区01保育所</v>
      </c>
      <c r="U118" s="70" t="str">
        <f>施設状況!$E118</f>
        <v>札幌愛隣舘りんご保育園</v>
      </c>
      <c r="V118" s="71"/>
      <c r="W118" s="70"/>
      <c r="X118" s="70"/>
      <c r="DI118" s="54" t="s">
        <v>678</v>
      </c>
      <c r="DJ118" s="54" t="s">
        <v>682</v>
      </c>
    </row>
    <row r="119" spans="1:114">
      <c r="A119" s="74">
        <v>500019</v>
      </c>
      <c r="B119" s="68" t="s">
        <v>132</v>
      </c>
      <c r="C119" s="68" t="s">
        <v>133</v>
      </c>
      <c r="D119" s="68" t="s">
        <v>237</v>
      </c>
      <c r="E119" s="68" t="s">
        <v>243</v>
      </c>
      <c r="F119" s="68"/>
      <c r="G119" s="68"/>
      <c r="H119" s="68"/>
      <c r="I119" s="68">
        <v>120</v>
      </c>
      <c r="J119" s="68">
        <v>0</v>
      </c>
      <c r="K119" s="68">
        <v>60</v>
      </c>
      <c r="L119" s="68">
        <v>20</v>
      </c>
      <c r="M119" s="68">
        <v>40</v>
      </c>
      <c r="N119" s="68">
        <v>60</v>
      </c>
      <c r="O119" s="68">
        <v>0</v>
      </c>
      <c r="P119" s="68">
        <v>120</v>
      </c>
      <c r="Q119" s="69">
        <f t="shared" si="60"/>
        <v>500019</v>
      </c>
      <c r="R119" s="69">
        <f>COUNTIF($T$4:T119,T119)</f>
        <v>6</v>
      </c>
      <c r="S119" s="69" t="str">
        <f>IF(R119=1,COUNTIF($R$4:R119,1),"")</f>
        <v/>
      </c>
      <c r="T119" s="70" t="str">
        <f>施設状況!$D119&amp;施設状況!$B119</f>
        <v>豊平区01保育所</v>
      </c>
      <c r="U119" s="70" t="str">
        <f>施設状況!$E119</f>
        <v>子どもの家保育園</v>
      </c>
      <c r="V119" s="71"/>
      <c r="W119" s="70"/>
      <c r="X119" s="70"/>
      <c r="DI119" s="54" t="s">
        <v>678</v>
      </c>
      <c r="DJ119" s="54" t="s">
        <v>685</v>
      </c>
    </row>
    <row r="120" spans="1:114">
      <c r="A120" s="74">
        <v>500023</v>
      </c>
      <c r="B120" s="68" t="s">
        <v>132</v>
      </c>
      <c r="C120" s="68" t="s">
        <v>133</v>
      </c>
      <c r="D120" s="68" t="s">
        <v>237</v>
      </c>
      <c r="E120" s="68" t="s">
        <v>244</v>
      </c>
      <c r="F120" s="68"/>
      <c r="G120" s="68"/>
      <c r="H120" s="68"/>
      <c r="I120" s="68">
        <v>160</v>
      </c>
      <c r="J120" s="68">
        <v>0</v>
      </c>
      <c r="K120" s="68">
        <v>87</v>
      </c>
      <c r="L120" s="68">
        <v>15</v>
      </c>
      <c r="M120" s="68">
        <v>58</v>
      </c>
      <c r="N120" s="68">
        <v>73</v>
      </c>
      <c r="O120" s="68">
        <v>0</v>
      </c>
      <c r="P120" s="68">
        <v>160</v>
      </c>
      <c r="Q120" s="69">
        <f t="shared" si="60"/>
        <v>500023</v>
      </c>
      <c r="R120" s="69">
        <f>COUNTIF($T$4:T120,T120)</f>
        <v>7</v>
      </c>
      <c r="S120" s="69" t="str">
        <f>IF(R120=1,COUNTIF($R$4:R120,1),"")</f>
        <v/>
      </c>
      <c r="T120" s="70" t="str">
        <f>施設状況!$D120&amp;施設状況!$B120</f>
        <v>豊平区01保育所</v>
      </c>
      <c r="U120" s="70" t="str">
        <f>施設状況!$E120</f>
        <v>中の島興正保育園</v>
      </c>
      <c r="V120" s="71"/>
      <c r="W120" s="70"/>
      <c r="X120" s="70"/>
      <c r="DI120" s="54" t="s">
        <v>674</v>
      </c>
      <c r="DJ120" s="54" t="s">
        <v>688</v>
      </c>
    </row>
    <row r="121" spans="1:114">
      <c r="A121" s="74">
        <v>500028</v>
      </c>
      <c r="B121" s="68" t="s">
        <v>132</v>
      </c>
      <c r="C121" s="68" t="s">
        <v>133</v>
      </c>
      <c r="D121" s="68" t="s">
        <v>237</v>
      </c>
      <c r="E121" s="68" t="s">
        <v>245</v>
      </c>
      <c r="F121" s="68"/>
      <c r="G121" s="68"/>
      <c r="H121" s="68"/>
      <c r="I121" s="68">
        <v>120</v>
      </c>
      <c r="J121" s="68">
        <v>0</v>
      </c>
      <c r="K121" s="68">
        <v>63</v>
      </c>
      <c r="L121" s="68">
        <v>16</v>
      </c>
      <c r="M121" s="68">
        <v>41</v>
      </c>
      <c r="N121" s="68">
        <v>57</v>
      </c>
      <c r="O121" s="68">
        <v>0</v>
      </c>
      <c r="P121" s="68">
        <v>120</v>
      </c>
      <c r="Q121" s="69">
        <f t="shared" si="60"/>
        <v>500028</v>
      </c>
      <c r="R121" s="69">
        <f>COUNTIF($T$4:T121,T121)</f>
        <v>8</v>
      </c>
      <c r="S121" s="69" t="str">
        <f>IF(R121=1,COUNTIF($R$4:R121,1),"")</f>
        <v/>
      </c>
      <c r="T121" s="70" t="str">
        <f>施設状況!$D121&amp;施設状況!$B121</f>
        <v>豊平区01保育所</v>
      </c>
      <c r="U121" s="70" t="str">
        <f>施設状況!$E121</f>
        <v>吉田学園やしの木保育園</v>
      </c>
      <c r="V121" s="71"/>
      <c r="W121" s="70"/>
      <c r="X121" s="70"/>
      <c r="DI121" s="54" t="s">
        <v>691</v>
      </c>
      <c r="DJ121" s="54" t="s">
        <v>693</v>
      </c>
    </row>
    <row r="122" spans="1:114">
      <c r="A122" s="74">
        <v>500043</v>
      </c>
      <c r="B122" s="68" t="s">
        <v>132</v>
      </c>
      <c r="C122" s="68" t="s">
        <v>133</v>
      </c>
      <c r="D122" s="68" t="s">
        <v>237</v>
      </c>
      <c r="E122" s="68" t="s">
        <v>246</v>
      </c>
      <c r="F122" s="68"/>
      <c r="G122" s="68"/>
      <c r="H122" s="68"/>
      <c r="I122" s="68">
        <v>120</v>
      </c>
      <c r="J122" s="68">
        <v>0</v>
      </c>
      <c r="K122" s="68">
        <v>74</v>
      </c>
      <c r="L122" s="68">
        <v>5</v>
      </c>
      <c r="M122" s="68">
        <v>41</v>
      </c>
      <c r="N122" s="68">
        <v>46</v>
      </c>
      <c r="O122" s="68">
        <v>0</v>
      </c>
      <c r="P122" s="68">
        <v>120</v>
      </c>
      <c r="Q122" s="69">
        <f t="shared" si="60"/>
        <v>500043</v>
      </c>
      <c r="R122" s="69">
        <f>COUNTIF($T$4:T122,T122)</f>
        <v>9</v>
      </c>
      <c r="S122" s="69" t="str">
        <f>IF(R122=1,COUNTIF($R$4:R122,1),"")</f>
        <v/>
      </c>
      <c r="T122" s="70" t="str">
        <f>施設状況!$D122&amp;施設状況!$B122</f>
        <v>豊平区01保育所</v>
      </c>
      <c r="U122" s="70" t="str">
        <f>施設状況!$E122</f>
        <v>ピッコロ子ども倶楽部月寒園</v>
      </c>
      <c r="V122" s="71"/>
      <c r="W122" s="70"/>
      <c r="X122" s="70"/>
      <c r="DI122" s="54" t="s">
        <v>694</v>
      </c>
      <c r="DJ122" s="54" t="s">
        <v>695</v>
      </c>
    </row>
    <row r="123" spans="1:114">
      <c r="A123" s="74">
        <v>500054</v>
      </c>
      <c r="B123" s="68" t="s">
        <v>132</v>
      </c>
      <c r="C123" s="68" t="s">
        <v>133</v>
      </c>
      <c r="D123" s="68" t="s">
        <v>237</v>
      </c>
      <c r="E123" s="68" t="s">
        <v>247</v>
      </c>
      <c r="F123" s="68"/>
      <c r="G123" s="68"/>
      <c r="H123" s="68"/>
      <c r="I123" s="68">
        <v>150</v>
      </c>
      <c r="J123" s="68">
        <v>0</v>
      </c>
      <c r="K123" s="68">
        <v>90</v>
      </c>
      <c r="L123" s="68">
        <v>15</v>
      </c>
      <c r="M123" s="68">
        <v>45</v>
      </c>
      <c r="N123" s="68">
        <v>60</v>
      </c>
      <c r="O123" s="68">
        <v>0</v>
      </c>
      <c r="P123" s="68">
        <v>150</v>
      </c>
      <c r="Q123" s="69">
        <f t="shared" si="60"/>
        <v>500054</v>
      </c>
      <c r="R123" s="69">
        <f>COUNTIF($T$4:T123,T123)</f>
        <v>10</v>
      </c>
      <c r="S123" s="69" t="str">
        <f>IF(R123=1,COUNTIF($R$4:R123,1),"")</f>
        <v/>
      </c>
      <c r="T123" s="70" t="str">
        <f>施設状況!$D123&amp;施設状況!$B123</f>
        <v>豊平区01保育所</v>
      </c>
      <c r="U123" s="70" t="str">
        <f>施設状況!$E123</f>
        <v>ピッコロ子ども倶楽部福住園</v>
      </c>
      <c r="V123" s="71"/>
      <c r="W123" s="70"/>
      <c r="X123" s="70"/>
      <c r="DI123" s="54" t="s">
        <v>680</v>
      </c>
      <c r="DJ123" s="54" t="s">
        <v>698</v>
      </c>
    </row>
    <row r="124" spans="1:114">
      <c r="A124" s="74">
        <v>500055</v>
      </c>
      <c r="B124" s="68" t="s">
        <v>132</v>
      </c>
      <c r="C124" s="68" t="s">
        <v>133</v>
      </c>
      <c r="D124" s="68" t="s">
        <v>237</v>
      </c>
      <c r="E124" s="68" t="s">
        <v>248</v>
      </c>
      <c r="F124" s="68"/>
      <c r="G124" s="68"/>
      <c r="H124" s="68"/>
      <c r="I124" s="68">
        <v>160</v>
      </c>
      <c r="J124" s="68">
        <v>0</v>
      </c>
      <c r="K124" s="68">
        <v>90</v>
      </c>
      <c r="L124" s="68">
        <v>20</v>
      </c>
      <c r="M124" s="68">
        <v>50</v>
      </c>
      <c r="N124" s="68">
        <v>70</v>
      </c>
      <c r="O124" s="68">
        <v>0</v>
      </c>
      <c r="P124" s="68">
        <v>160</v>
      </c>
      <c r="Q124" s="69">
        <f t="shared" si="60"/>
        <v>500055</v>
      </c>
      <c r="R124" s="69">
        <f>COUNTIF($T$4:T124,T124)</f>
        <v>11</v>
      </c>
      <c r="S124" s="69" t="str">
        <f>IF(R124=1,COUNTIF($R$4:R124,1),"")</f>
        <v/>
      </c>
      <c r="T124" s="70" t="str">
        <f>施設状況!$D124&amp;施設状況!$B124</f>
        <v>豊平区01保育所</v>
      </c>
      <c r="U124" s="70" t="str">
        <f>施設状況!$E124</f>
        <v>乳幼児保育クラブぞうさん</v>
      </c>
      <c r="V124" s="71"/>
      <c r="W124" s="70"/>
      <c r="X124" s="70"/>
      <c r="DI124" s="54" t="s">
        <v>699</v>
      </c>
      <c r="DJ124" s="54" t="s">
        <v>700</v>
      </c>
    </row>
    <row r="125" spans="1:114">
      <c r="A125" s="74">
        <v>500058</v>
      </c>
      <c r="B125" s="68" t="s">
        <v>132</v>
      </c>
      <c r="C125" s="68" t="s">
        <v>133</v>
      </c>
      <c r="D125" s="68" t="s">
        <v>237</v>
      </c>
      <c r="E125" s="68" t="s">
        <v>1420</v>
      </c>
      <c r="F125" s="68"/>
      <c r="G125" s="68"/>
      <c r="H125" s="68"/>
      <c r="I125" s="68">
        <v>120</v>
      </c>
      <c r="J125" s="68">
        <v>0</v>
      </c>
      <c r="K125" s="68">
        <v>66</v>
      </c>
      <c r="L125" s="68">
        <v>12</v>
      </c>
      <c r="M125" s="68">
        <v>42</v>
      </c>
      <c r="N125" s="68">
        <v>54</v>
      </c>
      <c r="O125" s="68">
        <v>0</v>
      </c>
      <c r="P125" s="68">
        <v>120</v>
      </c>
      <c r="Q125" s="69">
        <f t="shared" si="60"/>
        <v>500058</v>
      </c>
      <c r="R125" s="69">
        <f>COUNTIF($T$4:T125,T125)</f>
        <v>12</v>
      </c>
      <c r="S125" s="69" t="str">
        <f>IF(R125=1,COUNTIF($R$4:R125,1),"")</f>
        <v/>
      </c>
      <c r="T125" s="70" t="str">
        <f>施設状況!$D125&amp;施設状況!$B125</f>
        <v>豊平区01保育所</v>
      </c>
      <c r="U125" s="70" t="str">
        <f>施設状況!$E125</f>
        <v>スクルドエンジェル保育園月寒園</v>
      </c>
      <c r="V125" s="71"/>
      <c r="W125" s="70"/>
      <c r="X125" s="70"/>
      <c r="DI125" s="54" t="s">
        <v>701</v>
      </c>
      <c r="DJ125" s="54" t="s">
        <v>702</v>
      </c>
    </row>
    <row r="126" spans="1:114">
      <c r="A126" s="74">
        <v>500070</v>
      </c>
      <c r="B126" s="68" t="s">
        <v>132</v>
      </c>
      <c r="C126" s="68" t="s">
        <v>133</v>
      </c>
      <c r="D126" s="68" t="s">
        <v>1294</v>
      </c>
      <c r="E126" s="68" t="s">
        <v>1421</v>
      </c>
      <c r="F126" s="68"/>
      <c r="G126" s="68"/>
      <c r="H126" s="68"/>
      <c r="I126" s="68">
        <v>80</v>
      </c>
      <c r="J126" s="68">
        <v>0</v>
      </c>
      <c r="K126" s="68">
        <v>42</v>
      </c>
      <c r="L126" s="68">
        <v>12</v>
      </c>
      <c r="M126" s="68">
        <v>26</v>
      </c>
      <c r="N126" s="68">
        <v>38</v>
      </c>
      <c r="O126" s="68">
        <v>0</v>
      </c>
      <c r="P126" s="68">
        <v>80</v>
      </c>
      <c r="Q126" s="69">
        <f t="shared" si="60"/>
        <v>500070</v>
      </c>
      <c r="R126" s="69">
        <f>COUNTIF($T$4:T126,T126)</f>
        <v>13</v>
      </c>
      <c r="S126" s="69" t="str">
        <f>IF(R126=1,COUNTIF($R$4:R126,1),"")</f>
        <v/>
      </c>
      <c r="T126" s="70" t="str">
        <f>施設状況!$D126&amp;施設状況!$B126</f>
        <v>豊平区01保育所</v>
      </c>
      <c r="U126" s="70" t="str">
        <f>施設状況!$E126</f>
        <v>月寒じゅんのめ保育園</v>
      </c>
      <c r="V126" s="71"/>
      <c r="W126" s="70"/>
      <c r="X126" s="70"/>
      <c r="DI126" s="54" t="s">
        <v>705</v>
      </c>
      <c r="DJ126" s="54" t="s">
        <v>706</v>
      </c>
    </row>
    <row r="127" spans="1:114">
      <c r="A127" s="74">
        <v>500085</v>
      </c>
      <c r="B127" s="68" t="s">
        <v>132</v>
      </c>
      <c r="C127" s="68" t="s">
        <v>133</v>
      </c>
      <c r="D127" s="68" t="s">
        <v>1294</v>
      </c>
      <c r="E127" s="68" t="s">
        <v>1422</v>
      </c>
      <c r="F127" s="68"/>
      <c r="G127" s="68"/>
      <c r="H127" s="68"/>
      <c r="I127" s="68">
        <v>80</v>
      </c>
      <c r="J127" s="68">
        <v>0</v>
      </c>
      <c r="K127" s="68">
        <v>43</v>
      </c>
      <c r="L127" s="68">
        <v>9</v>
      </c>
      <c r="M127" s="68">
        <v>28</v>
      </c>
      <c r="N127" s="68">
        <v>37</v>
      </c>
      <c r="O127" s="68">
        <v>0</v>
      </c>
      <c r="P127" s="68">
        <v>80</v>
      </c>
      <c r="Q127" s="69">
        <f t="shared" si="60"/>
        <v>500085</v>
      </c>
      <c r="R127" s="69">
        <f>COUNTIF($T$4:T127,T127)</f>
        <v>14</v>
      </c>
      <c r="S127" s="69" t="str">
        <f>IF(R127=1,COUNTIF($R$4:R127,1),"")</f>
        <v/>
      </c>
      <c r="T127" s="70" t="str">
        <f>施設状況!$D127&amp;施設状況!$B127</f>
        <v>豊平区01保育所</v>
      </c>
      <c r="U127" s="70" t="str">
        <f>施設状況!$E127</f>
        <v>きゃんばす平岸保育園</v>
      </c>
      <c r="V127" s="71"/>
      <c r="W127" s="70"/>
      <c r="X127" s="70"/>
      <c r="DI127" s="54" t="s">
        <v>699</v>
      </c>
      <c r="DJ127" s="54" t="s">
        <v>708</v>
      </c>
    </row>
    <row r="128" spans="1:114">
      <c r="A128" s="74">
        <v>550003</v>
      </c>
      <c r="B128" s="68" t="s">
        <v>132</v>
      </c>
      <c r="C128" s="68" t="s">
        <v>133</v>
      </c>
      <c r="D128" s="68" t="s">
        <v>249</v>
      </c>
      <c r="E128" s="68" t="s">
        <v>250</v>
      </c>
      <c r="F128" s="68"/>
      <c r="G128" s="68"/>
      <c r="H128" s="68"/>
      <c r="I128" s="68">
        <v>120</v>
      </c>
      <c r="J128" s="68">
        <v>0</v>
      </c>
      <c r="K128" s="68">
        <v>66</v>
      </c>
      <c r="L128" s="68">
        <v>15</v>
      </c>
      <c r="M128" s="68">
        <v>39</v>
      </c>
      <c r="N128" s="68">
        <v>54</v>
      </c>
      <c r="O128" s="68">
        <v>0</v>
      </c>
      <c r="P128" s="68">
        <v>120</v>
      </c>
      <c r="Q128" s="69">
        <f t="shared" si="60"/>
        <v>550003</v>
      </c>
      <c r="R128" s="69">
        <f>COUNTIF($T$4:T128,T128)</f>
        <v>1</v>
      </c>
      <c r="S128" s="69">
        <f>IF(R128=1,COUNTIF($R$4:R128,1),"")</f>
        <v>7</v>
      </c>
      <c r="T128" s="70" t="str">
        <f>施設状況!$D128&amp;施設状況!$B128</f>
        <v>清田区01保育所</v>
      </c>
      <c r="U128" s="70" t="str">
        <f>施設状況!$E128</f>
        <v>札幌北野保育園</v>
      </c>
      <c r="V128" s="71"/>
      <c r="W128" s="70"/>
      <c r="X128" s="70"/>
      <c r="DI128" s="54" t="s">
        <v>711</v>
      </c>
      <c r="DJ128" s="54" t="s">
        <v>712</v>
      </c>
    </row>
    <row r="129" spans="1:114">
      <c r="A129" s="74">
        <v>550004</v>
      </c>
      <c r="B129" s="68" t="s">
        <v>132</v>
      </c>
      <c r="C129" s="68" t="s">
        <v>133</v>
      </c>
      <c r="D129" s="68" t="s">
        <v>249</v>
      </c>
      <c r="E129" s="68" t="s">
        <v>251</v>
      </c>
      <c r="F129" s="68"/>
      <c r="G129" s="68"/>
      <c r="H129" s="68"/>
      <c r="I129" s="68">
        <v>120</v>
      </c>
      <c r="J129" s="68">
        <v>0</v>
      </c>
      <c r="K129" s="68">
        <v>66</v>
      </c>
      <c r="L129" s="68">
        <v>10</v>
      </c>
      <c r="M129" s="68">
        <v>44</v>
      </c>
      <c r="N129" s="68">
        <v>54</v>
      </c>
      <c r="O129" s="68">
        <v>0</v>
      </c>
      <c r="P129" s="68">
        <v>120</v>
      </c>
      <c r="Q129" s="69">
        <f t="shared" si="60"/>
        <v>550004</v>
      </c>
      <c r="R129" s="69">
        <f>COUNTIF($T$4:T129,T129)</f>
        <v>2</v>
      </c>
      <c r="S129" s="69" t="str">
        <f>IF(R129=1,COUNTIF($R$4:R129,1),"")</f>
        <v/>
      </c>
      <c r="T129" s="70" t="str">
        <f>施設状況!$D129&amp;施設状況!$B129</f>
        <v>清田区01保育所</v>
      </c>
      <c r="U129" s="70" t="str">
        <f>施設状況!$E129</f>
        <v>札幌南清田保育園</v>
      </c>
      <c r="V129" s="71"/>
      <c r="W129" s="70"/>
      <c r="X129" s="70"/>
      <c r="DI129" s="54" t="s">
        <v>713</v>
      </c>
      <c r="DJ129" s="54" t="s">
        <v>714</v>
      </c>
    </row>
    <row r="130" spans="1:114">
      <c r="A130" s="74">
        <v>550005</v>
      </c>
      <c r="B130" s="68" t="s">
        <v>132</v>
      </c>
      <c r="C130" s="68" t="s">
        <v>133</v>
      </c>
      <c r="D130" s="68" t="s">
        <v>249</v>
      </c>
      <c r="E130" s="68" t="s">
        <v>252</v>
      </c>
      <c r="F130" s="68"/>
      <c r="G130" s="68"/>
      <c r="H130" s="68"/>
      <c r="I130" s="68">
        <v>90</v>
      </c>
      <c r="J130" s="68">
        <v>0</v>
      </c>
      <c r="K130" s="68">
        <v>47</v>
      </c>
      <c r="L130" s="68">
        <v>13</v>
      </c>
      <c r="M130" s="68">
        <v>30</v>
      </c>
      <c r="N130" s="68">
        <v>43</v>
      </c>
      <c r="O130" s="68">
        <v>0</v>
      </c>
      <c r="P130" s="68">
        <v>90</v>
      </c>
      <c r="Q130" s="69">
        <f t="shared" si="60"/>
        <v>550005</v>
      </c>
      <c r="R130" s="69">
        <f>COUNTIF($T$4:T130,T130)</f>
        <v>3</v>
      </c>
      <c r="S130" s="69" t="str">
        <f>IF(R130=1,COUNTIF($R$4:R130,1),"")</f>
        <v/>
      </c>
      <c r="T130" s="70" t="str">
        <f>施設状況!$D130&amp;施設状況!$B130</f>
        <v>清田区01保育所</v>
      </c>
      <c r="U130" s="70" t="str">
        <f>施設状況!$E130</f>
        <v>さわやか保育園</v>
      </c>
      <c r="V130" s="71"/>
      <c r="W130" s="70"/>
      <c r="DI130" s="54" t="s">
        <v>715</v>
      </c>
      <c r="DJ130" s="54" t="s">
        <v>716</v>
      </c>
    </row>
    <row r="131" spans="1:114">
      <c r="A131" s="74">
        <v>550006</v>
      </c>
      <c r="B131" s="68" t="s">
        <v>132</v>
      </c>
      <c r="C131" s="68" t="s">
        <v>133</v>
      </c>
      <c r="D131" s="68" t="s">
        <v>249</v>
      </c>
      <c r="E131" s="68" t="s">
        <v>253</v>
      </c>
      <c r="F131" s="68"/>
      <c r="G131" s="68"/>
      <c r="H131" s="68"/>
      <c r="I131" s="68">
        <v>90</v>
      </c>
      <c r="J131" s="68">
        <v>0</v>
      </c>
      <c r="K131" s="68">
        <v>47</v>
      </c>
      <c r="L131" s="68">
        <v>13</v>
      </c>
      <c r="M131" s="68">
        <v>30</v>
      </c>
      <c r="N131" s="68">
        <v>43</v>
      </c>
      <c r="O131" s="68">
        <v>0</v>
      </c>
      <c r="P131" s="68">
        <v>90</v>
      </c>
      <c r="Q131" s="69">
        <f t="shared" si="60"/>
        <v>550006</v>
      </c>
      <c r="R131" s="69">
        <f>COUNTIF($T$4:T131,T131)</f>
        <v>4</v>
      </c>
      <c r="S131" s="69" t="str">
        <f>IF(R131=1,COUNTIF($R$4:R131,1),"")</f>
        <v/>
      </c>
      <c r="T131" s="70" t="str">
        <f>施設状況!$D131&amp;施設状況!$B131</f>
        <v>清田区01保育所</v>
      </c>
      <c r="U131" s="70" t="str">
        <f>施設状況!$E131</f>
        <v>札幌あさひ保育園</v>
      </c>
      <c r="V131" s="71"/>
      <c r="W131" s="70"/>
      <c r="DI131" s="54" t="s">
        <v>717</v>
      </c>
      <c r="DJ131" s="54" t="s">
        <v>718</v>
      </c>
    </row>
    <row r="132" spans="1:114">
      <c r="A132" s="74">
        <v>550008</v>
      </c>
      <c r="B132" s="68" t="s">
        <v>132</v>
      </c>
      <c r="C132" s="68" t="s">
        <v>133</v>
      </c>
      <c r="D132" s="68" t="s">
        <v>249</v>
      </c>
      <c r="E132" s="68" t="s">
        <v>254</v>
      </c>
      <c r="F132" s="68"/>
      <c r="G132" s="68"/>
      <c r="H132" s="68"/>
      <c r="I132" s="68">
        <v>60</v>
      </c>
      <c r="J132" s="68">
        <v>0</v>
      </c>
      <c r="K132" s="68">
        <v>33</v>
      </c>
      <c r="L132" s="68">
        <v>8</v>
      </c>
      <c r="M132" s="68">
        <v>19</v>
      </c>
      <c r="N132" s="68">
        <v>27</v>
      </c>
      <c r="O132" s="68">
        <v>0</v>
      </c>
      <c r="P132" s="68">
        <v>60</v>
      </c>
      <c r="Q132" s="69">
        <f t="shared" si="60"/>
        <v>550008</v>
      </c>
      <c r="R132" s="69">
        <f>COUNTIF($T$4:T132,T132)</f>
        <v>5</v>
      </c>
      <c r="S132" s="69" t="str">
        <f>IF(R132=1,COUNTIF($R$4:R132,1),"")</f>
        <v/>
      </c>
      <c r="T132" s="70" t="str">
        <f>施設状況!$D132&amp;施設状況!$B132</f>
        <v>清田区01保育所</v>
      </c>
      <c r="U132" s="70" t="str">
        <f>施設状況!$E132</f>
        <v>札幌真栄東保育園</v>
      </c>
      <c r="V132" s="71"/>
      <c r="W132" s="70"/>
      <c r="DI132" s="54" t="s">
        <v>719</v>
      </c>
      <c r="DJ132" s="54" t="s">
        <v>720</v>
      </c>
    </row>
    <row r="133" spans="1:114">
      <c r="A133" s="74">
        <v>550030</v>
      </c>
      <c r="B133" s="68" t="s">
        <v>132</v>
      </c>
      <c r="C133" s="68" t="s">
        <v>133</v>
      </c>
      <c r="D133" s="68" t="s">
        <v>249</v>
      </c>
      <c r="E133" s="68" t="s">
        <v>1423</v>
      </c>
      <c r="F133" s="68"/>
      <c r="G133" s="68"/>
      <c r="H133" s="68"/>
      <c r="I133" s="68">
        <v>90</v>
      </c>
      <c r="J133" s="68">
        <v>0</v>
      </c>
      <c r="K133" s="68">
        <v>48</v>
      </c>
      <c r="L133" s="68">
        <v>10</v>
      </c>
      <c r="M133" s="68">
        <v>32</v>
      </c>
      <c r="N133" s="68">
        <v>42</v>
      </c>
      <c r="O133" s="68">
        <v>0</v>
      </c>
      <c r="P133" s="68">
        <v>90</v>
      </c>
      <c r="Q133" s="69">
        <f t="shared" si="60"/>
        <v>550030</v>
      </c>
      <c r="R133" s="69">
        <f>COUNTIF($T$4:T133,T133)</f>
        <v>6</v>
      </c>
      <c r="S133" s="69" t="str">
        <f>IF(R133=1,COUNTIF($R$4:R133,1),"")</f>
        <v/>
      </c>
      <c r="T133" s="70" t="str">
        <f>施設状況!$D133&amp;施設状況!$B133</f>
        <v>清田区01保育所</v>
      </c>
      <c r="U133" s="70" t="str">
        <f>施設状況!$E133</f>
        <v>ラブクローバーの保育園　札幌清田</v>
      </c>
      <c r="V133" s="71"/>
      <c r="W133" s="70"/>
      <c r="X133" s="82"/>
      <c r="Y133" s="82"/>
      <c r="Z133" s="82"/>
      <c r="AA133" s="82"/>
      <c r="AB133" s="82"/>
      <c r="AC133" s="82"/>
      <c r="AD133" s="82"/>
      <c r="AE133" s="82"/>
      <c r="DI133" s="54" t="s">
        <v>723</v>
      </c>
      <c r="DJ133" s="54" t="s">
        <v>724</v>
      </c>
    </row>
    <row r="134" spans="1:114">
      <c r="A134" s="74">
        <v>550039</v>
      </c>
      <c r="B134" s="68" t="s">
        <v>132</v>
      </c>
      <c r="C134" s="68" t="s">
        <v>133</v>
      </c>
      <c r="D134" s="68" t="s">
        <v>249</v>
      </c>
      <c r="E134" s="68" t="s">
        <v>1424</v>
      </c>
      <c r="F134" s="68"/>
      <c r="G134" s="68"/>
      <c r="H134" s="68"/>
      <c r="I134" s="68">
        <v>60</v>
      </c>
      <c r="J134" s="68">
        <v>0</v>
      </c>
      <c r="K134" s="68">
        <v>33</v>
      </c>
      <c r="L134" s="68">
        <v>6</v>
      </c>
      <c r="M134" s="68">
        <v>21</v>
      </c>
      <c r="N134" s="68">
        <v>27</v>
      </c>
      <c r="O134" s="68">
        <v>0</v>
      </c>
      <c r="P134" s="68">
        <v>60</v>
      </c>
      <c r="Q134" s="69">
        <f t="shared" si="60"/>
        <v>550039</v>
      </c>
      <c r="R134" s="69">
        <f>COUNTIF($T$4:T134,T134)</f>
        <v>7</v>
      </c>
      <c r="S134" s="69" t="str">
        <f>IF(R134=1,COUNTIF($R$4:R134,1),"")</f>
        <v/>
      </c>
      <c r="T134" s="70" t="str">
        <f>施設状況!$D134&amp;施設状況!$B134</f>
        <v>清田区01保育所</v>
      </c>
      <c r="U134" s="70" t="str">
        <f>施設状況!$E134</f>
        <v>認可保育園Ｌｉｎｄｏ</v>
      </c>
      <c r="V134" s="71"/>
      <c r="W134" s="70"/>
      <c r="DI134" s="54" t="s">
        <v>723</v>
      </c>
      <c r="DJ134" s="54" t="s">
        <v>1342</v>
      </c>
    </row>
    <row r="135" spans="1:114">
      <c r="A135" s="74">
        <v>550040</v>
      </c>
      <c r="B135" s="68" t="s">
        <v>132</v>
      </c>
      <c r="C135" s="68" t="s">
        <v>133</v>
      </c>
      <c r="D135" s="68" t="s">
        <v>249</v>
      </c>
      <c r="E135" s="68" t="s">
        <v>1425</v>
      </c>
      <c r="F135" s="68"/>
      <c r="G135" s="68"/>
      <c r="H135" s="68"/>
      <c r="I135" s="68">
        <v>60</v>
      </c>
      <c r="J135" s="68">
        <v>0</v>
      </c>
      <c r="K135" s="68">
        <v>33</v>
      </c>
      <c r="L135" s="68">
        <v>6</v>
      </c>
      <c r="M135" s="68">
        <v>21</v>
      </c>
      <c r="N135" s="68">
        <v>27</v>
      </c>
      <c r="O135" s="68">
        <v>0</v>
      </c>
      <c r="P135" s="68">
        <v>60</v>
      </c>
      <c r="Q135" s="69">
        <f t="shared" ref="Q135:Q198" si="61">A135</f>
        <v>550040</v>
      </c>
      <c r="R135" s="69">
        <f>COUNTIF($T$4:T135,T135)</f>
        <v>8</v>
      </c>
      <c r="S135" s="69" t="str">
        <f>IF(R135=1,COUNTIF($R$4:R135,1),"")</f>
        <v/>
      </c>
      <c r="T135" s="70" t="str">
        <f>施設状況!$D135&amp;施設状況!$B135</f>
        <v>清田区01保育所</v>
      </c>
      <c r="U135" s="70" t="str">
        <f>施設状況!$E135</f>
        <v>ラブクローバーの保育園札幌北野</v>
      </c>
      <c r="V135" s="71"/>
      <c r="W135" s="70"/>
      <c r="DI135" s="54" t="s">
        <v>1315</v>
      </c>
      <c r="DJ135" s="54" t="s">
        <v>1343</v>
      </c>
    </row>
    <row r="136" spans="1:114">
      <c r="A136" s="74">
        <v>550041</v>
      </c>
      <c r="B136" s="68" t="s">
        <v>132</v>
      </c>
      <c r="C136" s="68" t="s">
        <v>133</v>
      </c>
      <c r="D136" s="68" t="s">
        <v>249</v>
      </c>
      <c r="E136" s="68" t="s">
        <v>1426</v>
      </c>
      <c r="F136" s="68"/>
      <c r="G136" s="68"/>
      <c r="H136" s="68"/>
      <c r="I136" s="68">
        <v>60</v>
      </c>
      <c r="J136" s="68">
        <v>0</v>
      </c>
      <c r="K136" s="68">
        <v>0</v>
      </c>
      <c r="L136" s="68">
        <v>12</v>
      </c>
      <c r="M136" s="68">
        <v>48</v>
      </c>
      <c r="N136" s="68">
        <v>60</v>
      </c>
      <c r="O136" s="68">
        <v>0</v>
      </c>
      <c r="P136" s="68">
        <v>60</v>
      </c>
      <c r="Q136" s="69">
        <f t="shared" si="61"/>
        <v>550041</v>
      </c>
      <c r="R136" s="69">
        <f>COUNTIF($T$4:T136,T136)</f>
        <v>9</v>
      </c>
      <c r="S136" s="69" t="str">
        <f>IF(R136=1,COUNTIF($R$4:R136,1),"")</f>
        <v/>
      </c>
      <c r="T136" s="70" t="str">
        <f>施設状況!$D136&amp;施設状況!$B136</f>
        <v>清田区01保育所</v>
      </c>
      <c r="U136" s="70" t="str">
        <f>施設状況!$E136</f>
        <v>ちゅうわ清田保育園</v>
      </c>
      <c r="V136" s="71"/>
      <c r="W136" s="70"/>
      <c r="DI136" s="54" t="s">
        <v>892</v>
      </c>
      <c r="DJ136" s="54" t="s">
        <v>1344</v>
      </c>
    </row>
    <row r="137" spans="1:114">
      <c r="A137" s="74">
        <v>550042</v>
      </c>
      <c r="B137" s="68" t="s">
        <v>132</v>
      </c>
      <c r="C137" s="68" t="s">
        <v>133</v>
      </c>
      <c r="D137" s="68" t="s">
        <v>249</v>
      </c>
      <c r="E137" s="68" t="s">
        <v>1298</v>
      </c>
      <c r="F137" s="68"/>
      <c r="G137" s="68"/>
      <c r="H137" s="68"/>
      <c r="I137" s="68">
        <v>40</v>
      </c>
      <c r="J137" s="68">
        <v>0</v>
      </c>
      <c r="K137" s="68">
        <v>21</v>
      </c>
      <c r="L137" s="68">
        <v>5</v>
      </c>
      <c r="M137" s="68">
        <v>14</v>
      </c>
      <c r="N137" s="68">
        <v>19</v>
      </c>
      <c r="O137" s="68">
        <v>0</v>
      </c>
      <c r="P137" s="68">
        <v>40</v>
      </c>
      <c r="Q137" s="69">
        <f t="shared" si="61"/>
        <v>550042</v>
      </c>
      <c r="R137" s="69">
        <f>COUNTIF($T$4:T137,T137)</f>
        <v>10</v>
      </c>
      <c r="S137" s="69" t="str">
        <f>IF(R137=1,COUNTIF($R$4:R137,1),"")</f>
        <v/>
      </c>
      <c r="T137" s="70" t="str">
        <f>施設状況!$D137&amp;施設状況!$B137</f>
        <v>清田区01保育所</v>
      </c>
      <c r="U137" s="70" t="str">
        <f>施設状況!$E137</f>
        <v>緑ヶ丘保育園</v>
      </c>
      <c r="V137" s="71"/>
      <c r="W137" s="70"/>
      <c r="DI137" s="54" t="s">
        <v>1027</v>
      </c>
      <c r="DJ137" s="54" t="s">
        <v>1345</v>
      </c>
    </row>
    <row r="138" spans="1:114">
      <c r="A138" s="74">
        <v>600003</v>
      </c>
      <c r="B138" s="68" t="s">
        <v>132</v>
      </c>
      <c r="C138" s="68" t="s">
        <v>133</v>
      </c>
      <c r="D138" s="68" t="s">
        <v>255</v>
      </c>
      <c r="E138" s="68" t="s">
        <v>256</v>
      </c>
      <c r="F138" s="68"/>
      <c r="G138" s="68"/>
      <c r="H138" s="68"/>
      <c r="I138" s="68">
        <v>60</v>
      </c>
      <c r="J138" s="68">
        <v>0</v>
      </c>
      <c r="K138" s="68">
        <v>33</v>
      </c>
      <c r="L138" s="68">
        <v>6</v>
      </c>
      <c r="M138" s="68">
        <v>21</v>
      </c>
      <c r="N138" s="68">
        <v>27</v>
      </c>
      <c r="O138" s="68">
        <v>0</v>
      </c>
      <c r="P138" s="68">
        <v>60</v>
      </c>
      <c r="Q138" s="69">
        <f t="shared" si="61"/>
        <v>600003</v>
      </c>
      <c r="R138" s="69">
        <f>COUNTIF($T$4:T138,T138)</f>
        <v>1</v>
      </c>
      <c r="S138" s="69">
        <f>IF(R138=1,COUNTIF($R$4:R138,1),"")</f>
        <v>8</v>
      </c>
      <c r="T138" s="70" t="str">
        <f>施設状況!$D138&amp;施設状況!$B138</f>
        <v>南区01保育所</v>
      </c>
      <c r="U138" s="70" t="str">
        <f>施設状況!$E138</f>
        <v>真駒内保育園</v>
      </c>
      <c r="V138" s="71"/>
      <c r="W138" s="70"/>
      <c r="DI138" s="54" t="s">
        <v>727</v>
      </c>
      <c r="DJ138" s="54" t="s">
        <v>728</v>
      </c>
    </row>
    <row r="139" spans="1:114">
      <c r="A139" s="74">
        <v>600005</v>
      </c>
      <c r="B139" s="68" t="s">
        <v>132</v>
      </c>
      <c r="C139" s="68" t="s">
        <v>133</v>
      </c>
      <c r="D139" s="68" t="s">
        <v>255</v>
      </c>
      <c r="E139" s="68" t="s">
        <v>1427</v>
      </c>
      <c r="F139" s="68"/>
      <c r="G139" s="68"/>
      <c r="H139" s="68"/>
      <c r="I139" s="68">
        <v>20</v>
      </c>
      <c r="J139" s="68">
        <v>0</v>
      </c>
      <c r="K139" s="68">
        <v>11</v>
      </c>
      <c r="L139" s="68">
        <v>3</v>
      </c>
      <c r="M139" s="68">
        <v>6</v>
      </c>
      <c r="N139" s="68">
        <v>9</v>
      </c>
      <c r="O139" s="68">
        <v>0</v>
      </c>
      <c r="P139" s="68">
        <v>20</v>
      </c>
      <c r="Q139" s="69">
        <f t="shared" si="61"/>
        <v>600005</v>
      </c>
      <c r="R139" s="69">
        <f>COUNTIF($T$4:T139,T139)</f>
        <v>2</v>
      </c>
      <c r="S139" s="69" t="str">
        <f>IF(R139=1,COUNTIF($R$4:R139,1),"")</f>
        <v/>
      </c>
      <c r="T139" s="70" t="str">
        <f>施設状況!$D139&amp;施設状況!$B139</f>
        <v>南区01保育所</v>
      </c>
      <c r="U139" s="70" t="str">
        <f>施設状況!$E139</f>
        <v>藻岩そらいろ保育園</v>
      </c>
      <c r="V139" s="71"/>
      <c r="W139" s="70"/>
      <c r="DI139" s="54" t="s">
        <v>731</v>
      </c>
      <c r="DJ139" s="54" t="s">
        <v>732</v>
      </c>
    </row>
    <row r="140" spans="1:114">
      <c r="A140" s="74">
        <v>600008</v>
      </c>
      <c r="B140" s="68" t="s">
        <v>132</v>
      </c>
      <c r="C140" s="68" t="s">
        <v>133</v>
      </c>
      <c r="D140" s="68" t="s">
        <v>255</v>
      </c>
      <c r="E140" s="68" t="s">
        <v>257</v>
      </c>
      <c r="F140" s="68"/>
      <c r="G140" s="68"/>
      <c r="H140" s="68"/>
      <c r="I140" s="68">
        <v>50</v>
      </c>
      <c r="J140" s="68">
        <v>0</v>
      </c>
      <c r="K140" s="68">
        <v>27</v>
      </c>
      <c r="L140" s="68">
        <v>5</v>
      </c>
      <c r="M140" s="68">
        <v>18</v>
      </c>
      <c r="N140" s="68">
        <v>23</v>
      </c>
      <c r="O140" s="68">
        <v>0</v>
      </c>
      <c r="P140" s="68">
        <v>50</v>
      </c>
      <c r="Q140" s="69">
        <f t="shared" si="61"/>
        <v>600008</v>
      </c>
      <c r="R140" s="69">
        <f>COUNTIF($T$4:T140,T140)</f>
        <v>3</v>
      </c>
      <c r="S140" s="69" t="str">
        <f>IF(R140=1,COUNTIF($R$4:R140,1),"")</f>
        <v/>
      </c>
      <c r="T140" s="70" t="str">
        <f>施設状況!$D140&amp;施設状況!$B140</f>
        <v>南区01保育所</v>
      </c>
      <c r="U140" s="70" t="str">
        <f>施設状況!$E140</f>
        <v>まこまないみどりまち保育園</v>
      </c>
      <c r="V140" s="71"/>
      <c r="W140" s="70"/>
      <c r="DI140" s="54" t="s">
        <v>733</v>
      </c>
      <c r="DJ140" s="54" t="s">
        <v>734</v>
      </c>
    </row>
    <row r="141" spans="1:114">
      <c r="A141" s="74">
        <v>600011</v>
      </c>
      <c r="B141" s="68" t="s">
        <v>132</v>
      </c>
      <c r="C141" s="68" t="s">
        <v>133</v>
      </c>
      <c r="D141" s="68" t="s">
        <v>255</v>
      </c>
      <c r="E141" s="68" t="s">
        <v>1428</v>
      </c>
      <c r="F141" s="68"/>
      <c r="G141" s="68"/>
      <c r="H141" s="68"/>
      <c r="I141" s="68">
        <v>40</v>
      </c>
      <c r="J141" s="68">
        <v>0</v>
      </c>
      <c r="K141" s="68">
        <v>22</v>
      </c>
      <c r="L141" s="68">
        <v>4</v>
      </c>
      <c r="M141" s="68">
        <v>14</v>
      </c>
      <c r="N141" s="68">
        <v>18</v>
      </c>
      <c r="O141" s="68">
        <v>0</v>
      </c>
      <c r="P141" s="68">
        <v>40</v>
      </c>
      <c r="Q141" s="69">
        <f t="shared" si="61"/>
        <v>600011</v>
      </c>
      <c r="R141" s="69">
        <f>COUNTIF($T$4:T141,T141)</f>
        <v>4</v>
      </c>
      <c r="S141" s="69" t="str">
        <f>IF(R141=1,COUNTIF($R$4:R141,1),"")</f>
        <v/>
      </c>
      <c r="T141" s="70" t="str">
        <f>施設状況!$D141&amp;施設状況!$B141</f>
        <v>南区01保育所</v>
      </c>
      <c r="U141" s="70" t="str">
        <f>施設状況!$E141</f>
        <v>大地の杜保育園</v>
      </c>
      <c r="V141" s="71"/>
      <c r="W141" s="70"/>
      <c r="DI141" s="54" t="s">
        <v>735</v>
      </c>
      <c r="DJ141" s="54" t="s">
        <v>736</v>
      </c>
    </row>
    <row r="142" spans="1:114">
      <c r="A142" s="74">
        <v>600012</v>
      </c>
      <c r="B142" s="68" t="s">
        <v>132</v>
      </c>
      <c r="C142" s="68" t="s">
        <v>133</v>
      </c>
      <c r="D142" s="68" t="s">
        <v>255</v>
      </c>
      <c r="E142" s="68" t="s">
        <v>258</v>
      </c>
      <c r="F142" s="68"/>
      <c r="G142" s="68"/>
      <c r="H142" s="68"/>
      <c r="I142" s="68">
        <v>40</v>
      </c>
      <c r="J142" s="68">
        <v>0</v>
      </c>
      <c r="K142" s="68">
        <v>24</v>
      </c>
      <c r="L142" s="68">
        <v>2</v>
      </c>
      <c r="M142" s="68">
        <v>14</v>
      </c>
      <c r="N142" s="68">
        <v>16</v>
      </c>
      <c r="O142" s="68">
        <v>0</v>
      </c>
      <c r="P142" s="68">
        <v>40</v>
      </c>
      <c r="Q142" s="69">
        <f t="shared" si="61"/>
        <v>600012</v>
      </c>
      <c r="R142" s="69">
        <f>COUNTIF($T$4:T142,T142)</f>
        <v>5</v>
      </c>
      <c r="S142" s="69" t="str">
        <f>IF(R142=1,COUNTIF($R$4:R142,1),"")</f>
        <v/>
      </c>
      <c r="T142" s="70" t="str">
        <f>施設状況!$D142&amp;施設状況!$B142</f>
        <v>南区01保育所</v>
      </c>
      <c r="U142" s="70" t="str">
        <f>施設状況!$E142</f>
        <v>遊・Ｗｉｎｇ</v>
      </c>
      <c r="V142" s="71"/>
      <c r="W142" s="70"/>
      <c r="DI142" s="54" t="s">
        <v>737</v>
      </c>
      <c r="DJ142" s="54" t="s">
        <v>738</v>
      </c>
    </row>
    <row r="143" spans="1:114">
      <c r="A143" s="74">
        <v>600013</v>
      </c>
      <c r="B143" s="68" t="s">
        <v>132</v>
      </c>
      <c r="C143" s="68" t="s">
        <v>133</v>
      </c>
      <c r="D143" s="68" t="s">
        <v>255</v>
      </c>
      <c r="E143" s="68" t="s">
        <v>259</v>
      </c>
      <c r="F143" s="68"/>
      <c r="G143" s="68"/>
      <c r="H143" s="68"/>
      <c r="I143" s="68">
        <v>60</v>
      </c>
      <c r="J143" s="68">
        <v>0</v>
      </c>
      <c r="K143" s="68">
        <v>33</v>
      </c>
      <c r="L143" s="68">
        <v>8</v>
      </c>
      <c r="M143" s="68">
        <v>19</v>
      </c>
      <c r="N143" s="68">
        <v>27</v>
      </c>
      <c r="O143" s="68">
        <v>0</v>
      </c>
      <c r="P143" s="68">
        <v>60</v>
      </c>
      <c r="Q143" s="69">
        <f t="shared" si="61"/>
        <v>600013</v>
      </c>
      <c r="R143" s="69">
        <f>COUNTIF($T$4:T143,T143)</f>
        <v>6</v>
      </c>
      <c r="S143" s="69" t="str">
        <f>IF(R143=1,COUNTIF($R$4:R143,1),"")</f>
        <v/>
      </c>
      <c r="T143" s="70" t="str">
        <f>施設状況!$D143&amp;施設状況!$B143</f>
        <v>南区01保育所</v>
      </c>
      <c r="U143" s="70" t="str">
        <f>施設状況!$E143</f>
        <v>くまの子保育園</v>
      </c>
      <c r="V143" s="71"/>
      <c r="W143" s="70"/>
      <c r="DI143" s="54" t="s">
        <v>739</v>
      </c>
      <c r="DJ143" s="54" t="s">
        <v>740</v>
      </c>
    </row>
    <row r="144" spans="1:114">
      <c r="A144" s="74">
        <v>600014</v>
      </c>
      <c r="B144" s="68" t="s">
        <v>132</v>
      </c>
      <c r="C144" s="68" t="s">
        <v>133</v>
      </c>
      <c r="D144" s="68" t="s">
        <v>255</v>
      </c>
      <c r="E144" s="68" t="s">
        <v>260</v>
      </c>
      <c r="F144" s="68"/>
      <c r="G144" s="68"/>
      <c r="H144" s="68"/>
      <c r="I144" s="68">
        <v>150</v>
      </c>
      <c r="J144" s="68">
        <v>0</v>
      </c>
      <c r="K144" s="68">
        <v>88</v>
      </c>
      <c r="L144" s="68">
        <v>13</v>
      </c>
      <c r="M144" s="68">
        <v>49</v>
      </c>
      <c r="N144" s="68">
        <v>62</v>
      </c>
      <c r="O144" s="68">
        <v>0</v>
      </c>
      <c r="P144" s="68">
        <v>150</v>
      </c>
      <c r="Q144" s="69">
        <f t="shared" si="61"/>
        <v>600014</v>
      </c>
      <c r="R144" s="69">
        <f>COUNTIF($T$4:T144,T144)</f>
        <v>7</v>
      </c>
      <c r="S144" s="69" t="str">
        <f>IF(R144=1,COUNTIF($R$4:R144,1),"")</f>
        <v/>
      </c>
      <c r="T144" s="70" t="str">
        <f>施設状況!$D144&amp;施設状況!$B144</f>
        <v>南区01保育所</v>
      </c>
      <c r="U144" s="70" t="str">
        <f>施設状況!$E144</f>
        <v>藤ヶ丘保育園</v>
      </c>
      <c r="V144" s="71"/>
      <c r="W144" s="70"/>
      <c r="DI144" s="54" t="s">
        <v>741</v>
      </c>
      <c r="DJ144" s="54" t="s">
        <v>742</v>
      </c>
    </row>
    <row r="145" spans="1:114">
      <c r="A145" s="74">
        <v>600015</v>
      </c>
      <c r="B145" s="68" t="s">
        <v>132</v>
      </c>
      <c r="C145" s="68" t="s">
        <v>133</v>
      </c>
      <c r="D145" s="68" t="s">
        <v>255</v>
      </c>
      <c r="E145" s="68" t="s">
        <v>261</v>
      </c>
      <c r="F145" s="68"/>
      <c r="G145" s="68"/>
      <c r="H145" s="68"/>
      <c r="I145" s="68">
        <v>150</v>
      </c>
      <c r="J145" s="68">
        <v>0</v>
      </c>
      <c r="K145" s="68">
        <v>84</v>
      </c>
      <c r="L145" s="68">
        <v>16</v>
      </c>
      <c r="M145" s="68">
        <v>50</v>
      </c>
      <c r="N145" s="68">
        <v>66</v>
      </c>
      <c r="O145" s="68">
        <v>0</v>
      </c>
      <c r="P145" s="68">
        <v>150</v>
      </c>
      <c r="Q145" s="69">
        <f t="shared" si="61"/>
        <v>600015</v>
      </c>
      <c r="R145" s="69">
        <f>COUNTIF($T$4:T145,T145)</f>
        <v>8</v>
      </c>
      <c r="S145" s="69" t="str">
        <f>IF(R145=1,COUNTIF($R$4:R145,1),"")</f>
        <v/>
      </c>
      <c r="T145" s="70" t="str">
        <f>施設状況!$D145&amp;施設状況!$B145</f>
        <v>南区01保育所</v>
      </c>
      <c r="U145" s="70" t="str">
        <f>施設状況!$E145</f>
        <v>ルンビニー保育園</v>
      </c>
      <c r="V145" s="71"/>
      <c r="W145" s="70"/>
      <c r="DI145" s="54" t="s">
        <v>743</v>
      </c>
      <c r="DJ145" s="54" t="s">
        <v>744</v>
      </c>
    </row>
    <row r="146" spans="1:114">
      <c r="A146" s="74">
        <v>600044</v>
      </c>
      <c r="B146" s="68" t="s">
        <v>132</v>
      </c>
      <c r="C146" s="68" t="s">
        <v>133</v>
      </c>
      <c r="D146" s="68" t="s">
        <v>255</v>
      </c>
      <c r="E146" s="68" t="s">
        <v>1429</v>
      </c>
      <c r="F146" s="68"/>
      <c r="G146" s="68"/>
      <c r="H146" s="68"/>
      <c r="I146" s="68">
        <v>150</v>
      </c>
      <c r="J146" s="68">
        <v>0</v>
      </c>
      <c r="K146" s="68">
        <v>65</v>
      </c>
      <c r="L146" s="68">
        <v>15</v>
      </c>
      <c r="M146" s="68">
        <v>40</v>
      </c>
      <c r="N146" s="68">
        <v>55</v>
      </c>
      <c r="O146" s="68">
        <v>0</v>
      </c>
      <c r="P146" s="68">
        <v>120</v>
      </c>
      <c r="Q146" s="69">
        <f t="shared" si="61"/>
        <v>600044</v>
      </c>
      <c r="R146" s="69">
        <f>COUNTIF($T$4:T146,T146)</f>
        <v>9</v>
      </c>
      <c r="S146" s="69" t="str">
        <f>IF(R146=1,COUNTIF($R$4:R146,1),"")</f>
        <v/>
      </c>
      <c r="T146" s="70" t="str">
        <f>施設状況!$D146&amp;施設状況!$B146</f>
        <v>南区01保育所</v>
      </c>
      <c r="U146" s="70" t="str">
        <f>施設状況!$E146</f>
        <v>こどもみらい保育園常盤園</v>
      </c>
      <c r="V146" s="71"/>
      <c r="W146" s="70"/>
      <c r="DI146" s="54" t="s">
        <v>745</v>
      </c>
      <c r="DJ146" s="54" t="s">
        <v>746</v>
      </c>
    </row>
    <row r="147" spans="1:114">
      <c r="A147" s="74">
        <v>600040</v>
      </c>
      <c r="B147" s="68" t="s">
        <v>132</v>
      </c>
      <c r="C147" s="68" t="s">
        <v>133</v>
      </c>
      <c r="D147" s="68" t="s">
        <v>255</v>
      </c>
      <c r="E147" s="68" t="s">
        <v>1430</v>
      </c>
      <c r="F147" s="68"/>
      <c r="G147" s="68"/>
      <c r="H147" s="68"/>
      <c r="I147" s="68">
        <v>120</v>
      </c>
      <c r="J147" s="68">
        <v>0</v>
      </c>
      <c r="K147" s="68">
        <v>71</v>
      </c>
      <c r="L147" s="68">
        <v>9</v>
      </c>
      <c r="M147" s="68">
        <v>40</v>
      </c>
      <c r="N147" s="68">
        <v>49</v>
      </c>
      <c r="O147" s="68">
        <v>0</v>
      </c>
      <c r="P147" s="68">
        <v>120</v>
      </c>
      <c r="Q147" s="69">
        <f t="shared" si="61"/>
        <v>600040</v>
      </c>
      <c r="R147" s="69">
        <f>COUNTIF($T$4:T147,T147)</f>
        <v>10</v>
      </c>
      <c r="S147" s="69" t="str">
        <f>IF(R147=1,COUNTIF($R$4:R147,1),"")</f>
        <v/>
      </c>
      <c r="T147" s="70" t="str">
        <f>施設状況!$D147&amp;施設状況!$B147</f>
        <v>南区01保育所</v>
      </c>
      <c r="U147" s="70" t="str">
        <f>施設状況!$E147</f>
        <v>ちびっこの杜保育園</v>
      </c>
      <c r="V147" s="71"/>
      <c r="W147" s="70"/>
      <c r="DI147" s="54" t="s">
        <v>1173</v>
      </c>
      <c r="DJ147" s="54" t="s">
        <v>1174</v>
      </c>
    </row>
    <row r="148" spans="1:114">
      <c r="A148" s="74">
        <v>600074</v>
      </c>
      <c r="B148" s="68" t="s">
        <v>132</v>
      </c>
      <c r="C148" s="68" t="s">
        <v>133</v>
      </c>
      <c r="D148" s="68" t="s">
        <v>255</v>
      </c>
      <c r="E148" s="68" t="s">
        <v>1431</v>
      </c>
      <c r="F148" s="68"/>
      <c r="G148" s="68"/>
      <c r="H148" s="68"/>
      <c r="I148" s="68">
        <v>70</v>
      </c>
      <c r="J148" s="68">
        <v>0</v>
      </c>
      <c r="K148" s="68">
        <v>36</v>
      </c>
      <c r="L148" s="68">
        <v>6</v>
      </c>
      <c r="M148" s="68">
        <v>18</v>
      </c>
      <c r="N148" s="68">
        <v>24</v>
      </c>
      <c r="O148" s="68">
        <v>0</v>
      </c>
      <c r="P148" s="68">
        <v>60</v>
      </c>
      <c r="Q148" s="69">
        <f t="shared" si="61"/>
        <v>600074</v>
      </c>
      <c r="R148" s="69">
        <f>COUNTIF($T$4:T148,T148)</f>
        <v>11</v>
      </c>
      <c r="S148" s="69" t="str">
        <f>IF(R148=1,COUNTIF($R$4:R148,1),"")</f>
        <v/>
      </c>
      <c r="T148" s="70" t="str">
        <f>施設状況!$D148&amp;施設状況!$B148</f>
        <v>南区01保育所</v>
      </c>
      <c r="U148" s="70" t="str">
        <f>施設状況!$E148</f>
        <v>木育こどもの家南の沢保育園</v>
      </c>
      <c r="V148" s="71"/>
      <c r="W148" s="70"/>
      <c r="DI148" s="54" t="s">
        <v>1316</v>
      </c>
      <c r="DJ148" s="54" t="s">
        <v>1346</v>
      </c>
    </row>
    <row r="149" spans="1:114">
      <c r="A149" s="74">
        <v>700005</v>
      </c>
      <c r="B149" s="68" t="s">
        <v>132</v>
      </c>
      <c r="C149" s="68" t="s">
        <v>133</v>
      </c>
      <c r="D149" s="68" t="s">
        <v>262</v>
      </c>
      <c r="E149" s="68" t="s">
        <v>264</v>
      </c>
      <c r="F149" s="68"/>
      <c r="G149" s="68"/>
      <c r="H149" s="68"/>
      <c r="I149" s="68">
        <v>130</v>
      </c>
      <c r="J149" s="68">
        <v>0</v>
      </c>
      <c r="K149" s="68">
        <v>75</v>
      </c>
      <c r="L149" s="68">
        <v>10</v>
      </c>
      <c r="M149" s="68">
        <v>45</v>
      </c>
      <c r="N149" s="68">
        <v>55</v>
      </c>
      <c r="O149" s="68">
        <v>0</v>
      </c>
      <c r="P149" s="68">
        <v>130</v>
      </c>
      <c r="Q149" s="69">
        <f t="shared" si="61"/>
        <v>700005</v>
      </c>
      <c r="R149" s="69">
        <f>COUNTIF($T$4:T149,T149)</f>
        <v>1</v>
      </c>
      <c r="S149" s="69">
        <f>IF(R149=1,COUNTIF($R$4:R149,1),"")</f>
        <v>9</v>
      </c>
      <c r="T149" s="70" t="str">
        <f>施設状況!$D149&amp;施設状況!$B149</f>
        <v>西区01保育所</v>
      </c>
      <c r="U149" s="70" t="str">
        <f>施設状況!$E149</f>
        <v>発寒ひかり保育園</v>
      </c>
      <c r="V149" s="71"/>
      <c r="W149" s="70"/>
      <c r="DI149" s="54" t="s">
        <v>749</v>
      </c>
      <c r="DJ149" s="54" t="s">
        <v>750</v>
      </c>
    </row>
    <row r="150" spans="1:114">
      <c r="A150" s="74">
        <v>700006</v>
      </c>
      <c r="B150" s="68" t="s">
        <v>132</v>
      </c>
      <c r="C150" s="68" t="s">
        <v>133</v>
      </c>
      <c r="D150" s="68" t="s">
        <v>262</v>
      </c>
      <c r="E150" s="68" t="s">
        <v>265</v>
      </c>
      <c r="F150" s="68"/>
      <c r="G150" s="68"/>
      <c r="H150" s="68"/>
      <c r="I150" s="68">
        <v>120</v>
      </c>
      <c r="J150" s="68">
        <v>0</v>
      </c>
      <c r="K150" s="68">
        <v>70</v>
      </c>
      <c r="L150" s="68">
        <v>10</v>
      </c>
      <c r="M150" s="68">
        <v>40</v>
      </c>
      <c r="N150" s="68">
        <v>50</v>
      </c>
      <c r="O150" s="68">
        <v>0</v>
      </c>
      <c r="P150" s="68">
        <v>120</v>
      </c>
      <c r="Q150" s="69">
        <f t="shared" si="61"/>
        <v>700006</v>
      </c>
      <c r="R150" s="69">
        <f>COUNTIF($T$4:T150,T150)</f>
        <v>2</v>
      </c>
      <c r="S150" s="69" t="str">
        <f>IF(R150=1,COUNTIF($R$4:R150,1),"")</f>
        <v/>
      </c>
      <c r="T150" s="70" t="str">
        <f>施設状況!$D150&amp;施設状況!$B150</f>
        <v>西区01保育所</v>
      </c>
      <c r="U150" s="70" t="str">
        <f>施設状況!$E150</f>
        <v>西発寒保育園</v>
      </c>
      <c r="V150" s="71"/>
      <c r="W150" s="70"/>
      <c r="DI150" s="54" t="s">
        <v>751</v>
      </c>
      <c r="DJ150" s="54" t="s">
        <v>752</v>
      </c>
    </row>
    <row r="151" spans="1:114">
      <c r="A151" s="74">
        <v>700007</v>
      </c>
      <c r="B151" s="68" t="s">
        <v>132</v>
      </c>
      <c r="C151" s="68" t="s">
        <v>133</v>
      </c>
      <c r="D151" s="68" t="s">
        <v>262</v>
      </c>
      <c r="E151" s="68" t="s">
        <v>266</v>
      </c>
      <c r="F151" s="68"/>
      <c r="G151" s="68"/>
      <c r="H151" s="68"/>
      <c r="I151" s="68">
        <v>90</v>
      </c>
      <c r="J151" s="68">
        <v>0</v>
      </c>
      <c r="K151" s="68">
        <v>54</v>
      </c>
      <c r="L151" s="68">
        <v>9</v>
      </c>
      <c r="M151" s="68">
        <v>27</v>
      </c>
      <c r="N151" s="68">
        <v>36</v>
      </c>
      <c r="O151" s="68">
        <v>0</v>
      </c>
      <c r="P151" s="68">
        <v>90</v>
      </c>
      <c r="Q151" s="69">
        <f t="shared" si="61"/>
        <v>700007</v>
      </c>
      <c r="R151" s="69">
        <f>COUNTIF($T$4:T151,T151)</f>
        <v>3</v>
      </c>
      <c r="S151" s="69" t="str">
        <f>IF(R151=1,COUNTIF($R$4:R151,1),"")</f>
        <v/>
      </c>
      <c r="T151" s="70" t="str">
        <f>施設状況!$D151&amp;施設状況!$B151</f>
        <v>西区01保育所</v>
      </c>
      <c r="U151" s="70" t="str">
        <f>施設状況!$E151</f>
        <v>発寒たんぽぽ保育園</v>
      </c>
      <c r="V151" s="71"/>
      <c r="W151" s="70"/>
      <c r="DI151" s="54" t="s">
        <v>753</v>
      </c>
      <c r="DJ151" s="54" t="s">
        <v>754</v>
      </c>
    </row>
    <row r="152" spans="1:114">
      <c r="A152" s="74">
        <v>700013</v>
      </c>
      <c r="B152" s="68" t="s">
        <v>132</v>
      </c>
      <c r="C152" s="68" t="s">
        <v>133</v>
      </c>
      <c r="D152" s="68" t="s">
        <v>262</v>
      </c>
      <c r="E152" s="68" t="s">
        <v>270</v>
      </c>
      <c r="F152" s="68"/>
      <c r="G152" s="68"/>
      <c r="H152" s="68"/>
      <c r="I152" s="68">
        <v>60</v>
      </c>
      <c r="J152" s="68">
        <v>0</v>
      </c>
      <c r="K152" s="68">
        <v>33</v>
      </c>
      <c r="L152" s="68">
        <v>5</v>
      </c>
      <c r="M152" s="68">
        <v>22</v>
      </c>
      <c r="N152" s="68">
        <v>27</v>
      </c>
      <c r="O152" s="68">
        <v>0</v>
      </c>
      <c r="P152" s="68">
        <v>60</v>
      </c>
      <c r="Q152" s="69">
        <f t="shared" si="61"/>
        <v>700013</v>
      </c>
      <c r="R152" s="69">
        <f>COUNTIF($T$4:T152,T152)</f>
        <v>4</v>
      </c>
      <c r="S152" s="69" t="str">
        <f>IF(R152=1,COUNTIF($R$4:R152,1),"")</f>
        <v/>
      </c>
      <c r="T152" s="70" t="str">
        <f>施設状況!$D152&amp;施設状況!$B152</f>
        <v>西区01保育所</v>
      </c>
      <c r="U152" s="70" t="str">
        <f>施設状況!$E152</f>
        <v>西野中央保育園</v>
      </c>
      <c r="V152" s="71"/>
      <c r="W152" s="70"/>
      <c r="DI152" s="54" t="s">
        <v>763</v>
      </c>
      <c r="DJ152" s="54" t="s">
        <v>764</v>
      </c>
    </row>
    <row r="153" spans="1:114">
      <c r="A153" s="74">
        <v>700014</v>
      </c>
      <c r="B153" s="68" t="s">
        <v>132</v>
      </c>
      <c r="C153" s="68" t="s">
        <v>133</v>
      </c>
      <c r="D153" s="68" t="s">
        <v>262</v>
      </c>
      <c r="E153" s="68" t="s">
        <v>271</v>
      </c>
      <c r="F153" s="68"/>
      <c r="G153" s="68"/>
      <c r="H153" s="68"/>
      <c r="I153" s="68">
        <v>60</v>
      </c>
      <c r="J153" s="68">
        <v>0</v>
      </c>
      <c r="K153" s="68">
        <v>36</v>
      </c>
      <c r="L153" s="68">
        <v>5</v>
      </c>
      <c r="M153" s="68">
        <v>19</v>
      </c>
      <c r="N153" s="68">
        <v>24</v>
      </c>
      <c r="O153" s="68">
        <v>0</v>
      </c>
      <c r="P153" s="68">
        <v>60</v>
      </c>
      <c r="Q153" s="69">
        <f t="shared" si="61"/>
        <v>700014</v>
      </c>
      <c r="R153" s="69">
        <f>COUNTIF($T$4:T153,T153)</f>
        <v>5</v>
      </c>
      <c r="S153" s="69" t="str">
        <f>IF(R153=1,COUNTIF($R$4:R153,1),"")</f>
        <v/>
      </c>
      <c r="T153" s="70" t="str">
        <f>施設状況!$D153&amp;施設状況!$B153</f>
        <v>西区01保育所</v>
      </c>
      <c r="U153" s="70" t="str">
        <f>施設状況!$E153</f>
        <v>八軒星の子保育園</v>
      </c>
      <c r="V153" s="71"/>
      <c r="W153" s="70"/>
      <c r="DI153" s="54" t="s">
        <v>765</v>
      </c>
      <c r="DJ153" s="54" t="s">
        <v>766</v>
      </c>
    </row>
    <row r="154" spans="1:114">
      <c r="A154" s="74">
        <v>700017</v>
      </c>
      <c r="B154" s="68" t="s">
        <v>132</v>
      </c>
      <c r="C154" s="68" t="s">
        <v>133</v>
      </c>
      <c r="D154" s="68" t="s">
        <v>262</v>
      </c>
      <c r="E154" s="68" t="s">
        <v>273</v>
      </c>
      <c r="F154" s="68"/>
      <c r="G154" s="68"/>
      <c r="H154" s="68"/>
      <c r="I154" s="68">
        <v>60</v>
      </c>
      <c r="J154" s="68">
        <v>0</v>
      </c>
      <c r="K154" s="68">
        <v>34</v>
      </c>
      <c r="L154" s="68">
        <v>6</v>
      </c>
      <c r="M154" s="68">
        <v>20</v>
      </c>
      <c r="N154" s="68">
        <v>26</v>
      </c>
      <c r="O154" s="68">
        <v>0</v>
      </c>
      <c r="P154" s="68">
        <v>60</v>
      </c>
      <c r="Q154" s="69">
        <f t="shared" si="61"/>
        <v>700017</v>
      </c>
      <c r="R154" s="69">
        <f>COUNTIF($T$4:T154,T154)</f>
        <v>6</v>
      </c>
      <c r="S154" s="69" t="str">
        <f>IF(R154=1,COUNTIF($R$4:R154,1),"")</f>
        <v/>
      </c>
      <c r="T154" s="70" t="str">
        <f>施設状況!$D154&amp;施設状況!$B154</f>
        <v>西区01保育所</v>
      </c>
      <c r="U154" s="70" t="str">
        <f>施設状況!$E154</f>
        <v>こぐま保育園</v>
      </c>
      <c r="V154" s="71"/>
      <c r="W154" s="70"/>
      <c r="DI154" s="54" t="s">
        <v>769</v>
      </c>
      <c r="DJ154" s="54" t="s">
        <v>770</v>
      </c>
    </row>
    <row r="155" spans="1:114">
      <c r="A155" s="74">
        <v>700018</v>
      </c>
      <c r="B155" s="68" t="s">
        <v>132</v>
      </c>
      <c r="C155" s="68" t="s">
        <v>133</v>
      </c>
      <c r="D155" s="68" t="s">
        <v>262</v>
      </c>
      <c r="E155" s="68" t="s">
        <v>274</v>
      </c>
      <c r="F155" s="68"/>
      <c r="G155" s="68"/>
      <c r="H155" s="68"/>
      <c r="I155" s="68">
        <v>40</v>
      </c>
      <c r="J155" s="68">
        <v>0</v>
      </c>
      <c r="K155" s="68">
        <v>22</v>
      </c>
      <c r="L155" s="68">
        <v>4</v>
      </c>
      <c r="M155" s="68">
        <v>14</v>
      </c>
      <c r="N155" s="68">
        <v>18</v>
      </c>
      <c r="O155" s="68">
        <v>0</v>
      </c>
      <c r="P155" s="68">
        <v>40</v>
      </c>
      <c r="Q155" s="69">
        <f t="shared" si="61"/>
        <v>700018</v>
      </c>
      <c r="R155" s="69">
        <f>COUNTIF($T$4:T155,T155)</f>
        <v>7</v>
      </c>
      <c r="S155" s="69" t="str">
        <f>IF(R155=1,COUNTIF($R$4:R155,1),"")</f>
        <v/>
      </c>
      <c r="T155" s="70" t="str">
        <f>施設状況!$D155&amp;施設状況!$B155</f>
        <v>西区01保育所</v>
      </c>
      <c r="U155" s="70" t="str">
        <f>施設状況!$E155</f>
        <v>吉田学園さくら保育園</v>
      </c>
      <c r="V155" s="71"/>
      <c r="W155" s="70"/>
      <c r="DI155" s="54" t="s">
        <v>771</v>
      </c>
      <c r="DJ155" s="54" t="s">
        <v>772</v>
      </c>
    </row>
    <row r="156" spans="1:114">
      <c r="A156" s="74">
        <v>700021</v>
      </c>
      <c r="B156" s="68" t="s">
        <v>132</v>
      </c>
      <c r="C156" s="68" t="s">
        <v>133</v>
      </c>
      <c r="D156" s="68" t="s">
        <v>262</v>
      </c>
      <c r="E156" s="68" t="s">
        <v>275</v>
      </c>
      <c r="F156" s="68"/>
      <c r="G156" s="68"/>
      <c r="H156" s="68"/>
      <c r="I156" s="68">
        <v>165</v>
      </c>
      <c r="J156" s="68">
        <v>0</v>
      </c>
      <c r="K156" s="68">
        <v>90</v>
      </c>
      <c r="L156" s="68">
        <v>15</v>
      </c>
      <c r="M156" s="68">
        <v>60</v>
      </c>
      <c r="N156" s="68">
        <v>75</v>
      </c>
      <c r="O156" s="68">
        <v>0</v>
      </c>
      <c r="P156" s="68">
        <v>165</v>
      </c>
      <c r="Q156" s="69">
        <f t="shared" si="61"/>
        <v>700021</v>
      </c>
      <c r="R156" s="69">
        <f>COUNTIF($T$4:T156,T156)</f>
        <v>8</v>
      </c>
      <c r="S156" s="69" t="str">
        <f>IF(R156=1,COUNTIF($R$4:R156,1),"")</f>
        <v/>
      </c>
      <c r="T156" s="70" t="str">
        <f>施設状況!$D156&amp;施設状況!$B156</f>
        <v>西区01保育所</v>
      </c>
      <c r="U156" s="70" t="str">
        <f>施設状況!$E156</f>
        <v>発寒おおぞら保育園</v>
      </c>
      <c r="V156" s="71"/>
      <c r="W156" s="70"/>
      <c r="X156" s="70"/>
      <c r="Y156" s="70"/>
      <c r="Z156" s="70"/>
      <c r="AA156" s="70"/>
      <c r="AB156" s="70"/>
      <c r="AC156" s="70"/>
      <c r="AD156" s="70"/>
      <c r="AE156" s="70"/>
      <c r="DI156" s="54" t="s">
        <v>777</v>
      </c>
      <c r="DJ156" s="54" t="s">
        <v>778</v>
      </c>
    </row>
    <row r="157" spans="1:114">
      <c r="A157" s="74">
        <v>700023</v>
      </c>
      <c r="B157" s="68" t="s">
        <v>132</v>
      </c>
      <c r="C157" s="68" t="s">
        <v>133</v>
      </c>
      <c r="D157" s="68" t="s">
        <v>262</v>
      </c>
      <c r="E157" s="68" t="s">
        <v>276</v>
      </c>
      <c r="F157" s="68"/>
      <c r="G157" s="68"/>
      <c r="H157" s="68"/>
      <c r="I157" s="68">
        <v>90</v>
      </c>
      <c r="J157" s="68">
        <v>0</v>
      </c>
      <c r="K157" s="68">
        <v>48</v>
      </c>
      <c r="L157" s="68">
        <v>13</v>
      </c>
      <c r="M157" s="68">
        <v>29</v>
      </c>
      <c r="N157" s="68">
        <v>42</v>
      </c>
      <c r="O157" s="68">
        <v>0</v>
      </c>
      <c r="P157" s="68">
        <v>90</v>
      </c>
      <c r="Q157" s="69">
        <f t="shared" si="61"/>
        <v>700023</v>
      </c>
      <c r="R157" s="69">
        <f>COUNTIF($T$4:T157,T157)</f>
        <v>9</v>
      </c>
      <c r="S157" s="69" t="str">
        <f>IF(R157=1,COUNTIF($R$4:R157,1),"")</f>
        <v/>
      </c>
      <c r="T157" s="70" t="str">
        <f>施設状況!$D157&amp;施設状況!$B157</f>
        <v>西区01保育所</v>
      </c>
      <c r="U157" s="70" t="str">
        <f>施設状況!$E157</f>
        <v>アートチャイルドケア琴似</v>
      </c>
      <c r="V157" s="71"/>
      <c r="W157" s="70"/>
      <c r="DI157" s="54" t="s">
        <v>781</v>
      </c>
      <c r="DJ157" s="54" t="s">
        <v>782</v>
      </c>
    </row>
    <row r="158" spans="1:114">
      <c r="A158" s="74">
        <v>700026</v>
      </c>
      <c r="B158" s="68" t="s">
        <v>132</v>
      </c>
      <c r="C158" s="68" t="s">
        <v>133</v>
      </c>
      <c r="D158" s="68" t="s">
        <v>262</v>
      </c>
      <c r="E158" s="68" t="s">
        <v>277</v>
      </c>
      <c r="F158" s="68"/>
      <c r="G158" s="68"/>
      <c r="H158" s="68"/>
      <c r="I158" s="68">
        <v>100</v>
      </c>
      <c r="J158" s="68">
        <v>0</v>
      </c>
      <c r="K158" s="68">
        <v>55</v>
      </c>
      <c r="L158" s="68">
        <v>12</v>
      </c>
      <c r="M158" s="68">
        <v>33</v>
      </c>
      <c r="N158" s="68">
        <v>45</v>
      </c>
      <c r="O158" s="68">
        <v>0</v>
      </c>
      <c r="P158" s="68">
        <v>100</v>
      </c>
      <c r="Q158" s="69">
        <f t="shared" si="61"/>
        <v>700026</v>
      </c>
      <c r="R158" s="69">
        <f>COUNTIF($T$4:T158,T158)</f>
        <v>10</v>
      </c>
      <c r="S158" s="69" t="str">
        <f>IF(R158=1,COUNTIF($R$4:R158,1),"")</f>
        <v/>
      </c>
      <c r="T158" s="70" t="str">
        <f>施設状況!$D158&amp;施設状況!$B158</f>
        <v>西区01保育所</v>
      </c>
      <c r="U158" s="70" t="str">
        <f>施設状況!$E158</f>
        <v>アートチャイルドケア札幌八軒</v>
      </c>
      <c r="V158" s="71"/>
      <c r="W158" s="70"/>
      <c r="DI158" s="54" t="s">
        <v>785</v>
      </c>
      <c r="DJ158" s="54" t="s">
        <v>786</v>
      </c>
    </row>
    <row r="159" spans="1:114">
      <c r="A159" s="74">
        <v>700043</v>
      </c>
      <c r="B159" s="68" t="s">
        <v>132</v>
      </c>
      <c r="C159" s="68" t="s">
        <v>133</v>
      </c>
      <c r="D159" s="68" t="s">
        <v>262</v>
      </c>
      <c r="E159" s="68" t="s">
        <v>278</v>
      </c>
      <c r="F159" s="68"/>
      <c r="G159" s="68"/>
      <c r="H159" s="68"/>
      <c r="I159" s="68">
        <v>120</v>
      </c>
      <c r="J159" s="68">
        <v>0</v>
      </c>
      <c r="K159" s="68">
        <v>72</v>
      </c>
      <c r="L159" s="68">
        <v>8</v>
      </c>
      <c r="M159" s="68">
        <v>40</v>
      </c>
      <c r="N159" s="68">
        <v>48</v>
      </c>
      <c r="O159" s="68">
        <v>0</v>
      </c>
      <c r="P159" s="68">
        <v>120</v>
      </c>
      <c r="Q159" s="69">
        <f t="shared" si="61"/>
        <v>700043</v>
      </c>
      <c r="R159" s="69">
        <f>COUNTIF($T$4:T159,T159)</f>
        <v>11</v>
      </c>
      <c r="S159" s="69" t="str">
        <f>IF(R159=1,COUNTIF($R$4:R159,1),"")</f>
        <v/>
      </c>
      <c r="T159" s="70" t="str">
        <f>施設状況!$D159&amp;施設状況!$B159</f>
        <v>西区01保育所</v>
      </c>
      <c r="U159" s="70" t="str">
        <f>施設状況!$E159</f>
        <v>発寒そらいろ保育園</v>
      </c>
      <c r="V159" s="71"/>
      <c r="W159" s="70"/>
      <c r="DI159" s="54" t="s">
        <v>787</v>
      </c>
      <c r="DJ159" s="54" t="s">
        <v>788</v>
      </c>
    </row>
    <row r="160" spans="1:114">
      <c r="A160" s="74">
        <v>700044</v>
      </c>
      <c r="B160" s="68" t="s">
        <v>132</v>
      </c>
      <c r="C160" s="68" t="s">
        <v>133</v>
      </c>
      <c r="D160" s="68" t="s">
        <v>262</v>
      </c>
      <c r="E160" s="68" t="s">
        <v>279</v>
      </c>
      <c r="F160" s="68"/>
      <c r="G160" s="68"/>
      <c r="H160" s="68"/>
      <c r="I160" s="68">
        <v>100</v>
      </c>
      <c r="J160" s="68">
        <v>0</v>
      </c>
      <c r="K160" s="68">
        <v>51</v>
      </c>
      <c r="L160" s="68">
        <v>16</v>
      </c>
      <c r="M160" s="68">
        <v>33</v>
      </c>
      <c r="N160" s="68">
        <v>49</v>
      </c>
      <c r="O160" s="68">
        <v>0</v>
      </c>
      <c r="P160" s="68">
        <v>100</v>
      </c>
      <c r="Q160" s="69">
        <f t="shared" si="61"/>
        <v>700044</v>
      </c>
      <c r="R160" s="69">
        <f>COUNTIF($T$4:T160,T160)</f>
        <v>12</v>
      </c>
      <c r="S160" s="69" t="str">
        <f>IF(R160=1,COUNTIF($R$4:R160,1),"")</f>
        <v/>
      </c>
      <c r="T160" s="70" t="str">
        <f>施設状況!$D160&amp;施設状況!$B160</f>
        <v>西区01保育所</v>
      </c>
      <c r="U160" s="70" t="str">
        <f>施設状況!$E160</f>
        <v>アートチャイルドケア札幌二十四軒</v>
      </c>
      <c r="V160" s="71"/>
      <c r="W160" s="70"/>
      <c r="DI160" s="54" t="s">
        <v>789</v>
      </c>
      <c r="DJ160" s="54" t="s">
        <v>790</v>
      </c>
    </row>
    <row r="161" spans="1:114">
      <c r="A161" s="74">
        <v>700045</v>
      </c>
      <c r="B161" s="68" t="s">
        <v>132</v>
      </c>
      <c r="C161" s="68" t="s">
        <v>133</v>
      </c>
      <c r="D161" s="68" t="s">
        <v>262</v>
      </c>
      <c r="E161" s="68" t="s">
        <v>280</v>
      </c>
      <c r="F161" s="68"/>
      <c r="G161" s="68"/>
      <c r="H161" s="68"/>
      <c r="I161" s="68">
        <v>120</v>
      </c>
      <c r="J161" s="68">
        <v>0</v>
      </c>
      <c r="K161" s="68">
        <v>90</v>
      </c>
      <c r="L161" s="68">
        <v>0</v>
      </c>
      <c r="M161" s="68">
        <v>30</v>
      </c>
      <c r="N161" s="68">
        <v>30</v>
      </c>
      <c r="O161" s="68">
        <v>0</v>
      </c>
      <c r="P161" s="68">
        <v>120</v>
      </c>
      <c r="Q161" s="69">
        <f t="shared" si="61"/>
        <v>700045</v>
      </c>
      <c r="R161" s="69">
        <f>COUNTIF($T$4:T161,T161)</f>
        <v>13</v>
      </c>
      <c r="S161" s="69" t="str">
        <f>IF(R161=1,COUNTIF($R$4:R161,1),"")</f>
        <v/>
      </c>
      <c r="T161" s="70" t="str">
        <f>施設状況!$D161&amp;施設状況!$B161</f>
        <v>西区01保育所</v>
      </c>
      <c r="U161" s="70" t="str">
        <f>施設状況!$E161</f>
        <v>ことに保育園</v>
      </c>
      <c r="V161" s="71"/>
      <c r="W161" s="70"/>
      <c r="DI161" s="54" t="s">
        <v>769</v>
      </c>
      <c r="DJ161" s="54" t="s">
        <v>791</v>
      </c>
    </row>
    <row r="162" spans="1:114">
      <c r="A162" s="74">
        <v>700051</v>
      </c>
      <c r="B162" s="68" t="s">
        <v>132</v>
      </c>
      <c r="C162" s="68" t="s">
        <v>133</v>
      </c>
      <c r="D162" s="68" t="s">
        <v>262</v>
      </c>
      <c r="E162" s="68" t="s">
        <v>281</v>
      </c>
      <c r="F162" s="68"/>
      <c r="G162" s="68"/>
      <c r="H162" s="68"/>
      <c r="I162" s="68">
        <v>120</v>
      </c>
      <c r="J162" s="68">
        <v>0</v>
      </c>
      <c r="K162" s="68">
        <v>75</v>
      </c>
      <c r="L162" s="68">
        <v>9</v>
      </c>
      <c r="M162" s="68">
        <v>36</v>
      </c>
      <c r="N162" s="68">
        <v>45</v>
      </c>
      <c r="O162" s="68">
        <v>0</v>
      </c>
      <c r="P162" s="68">
        <v>120</v>
      </c>
      <c r="Q162" s="69">
        <f t="shared" si="61"/>
        <v>700051</v>
      </c>
      <c r="R162" s="69">
        <f>COUNTIF($T$4:T162,T162)</f>
        <v>14</v>
      </c>
      <c r="S162" s="69" t="str">
        <f>IF(R162=1,COUNTIF($R$4:R162,1),"")</f>
        <v/>
      </c>
      <c r="T162" s="70" t="str">
        <f>施設状況!$D162&amp;施設状況!$B162</f>
        <v>西区01保育所</v>
      </c>
      <c r="U162" s="70" t="str">
        <f>施設状況!$E162</f>
        <v>西野ふれ愛保育園</v>
      </c>
      <c r="V162" s="71"/>
      <c r="W162" s="70"/>
      <c r="DI162" s="54" t="s">
        <v>792</v>
      </c>
      <c r="DJ162" s="54" t="s">
        <v>793</v>
      </c>
    </row>
    <row r="163" spans="1:114">
      <c r="A163" s="74">
        <v>700058</v>
      </c>
      <c r="B163" s="68" t="s">
        <v>132</v>
      </c>
      <c r="C163" s="68" t="s">
        <v>133</v>
      </c>
      <c r="D163" s="68" t="s">
        <v>262</v>
      </c>
      <c r="E163" s="68" t="s">
        <v>282</v>
      </c>
      <c r="F163" s="68"/>
      <c r="G163" s="68"/>
      <c r="H163" s="68"/>
      <c r="I163" s="68">
        <v>130</v>
      </c>
      <c r="J163" s="68">
        <v>0</v>
      </c>
      <c r="K163" s="68">
        <v>78</v>
      </c>
      <c r="L163" s="68">
        <v>7</v>
      </c>
      <c r="M163" s="68">
        <v>45</v>
      </c>
      <c r="N163" s="68">
        <v>52</v>
      </c>
      <c r="O163" s="68">
        <v>0</v>
      </c>
      <c r="P163" s="68">
        <v>130</v>
      </c>
      <c r="Q163" s="69">
        <f t="shared" si="61"/>
        <v>700058</v>
      </c>
      <c r="R163" s="69">
        <f>COUNTIF($T$4:T163,T163)</f>
        <v>15</v>
      </c>
      <c r="S163" s="69" t="str">
        <f>IF(R163=1,COUNTIF($R$4:R163,1),"")</f>
        <v/>
      </c>
      <c r="T163" s="70" t="str">
        <f>施設状況!$D163&amp;施設状況!$B163</f>
        <v>西区01保育所</v>
      </c>
      <c r="U163" s="70" t="str">
        <f>施設状況!$E163</f>
        <v>札幌宮の沢雲母保育園</v>
      </c>
      <c r="V163" s="71"/>
      <c r="W163" s="70"/>
      <c r="DI163" s="54" t="s">
        <v>779</v>
      </c>
      <c r="DJ163" s="54" t="s">
        <v>794</v>
      </c>
    </row>
    <row r="164" spans="1:114">
      <c r="A164" s="74">
        <v>700066</v>
      </c>
      <c r="B164" s="68" t="s">
        <v>132</v>
      </c>
      <c r="C164" s="68" t="s">
        <v>133</v>
      </c>
      <c r="D164" s="68" t="s">
        <v>262</v>
      </c>
      <c r="E164" s="68" t="s">
        <v>283</v>
      </c>
      <c r="F164" s="68"/>
      <c r="G164" s="68"/>
      <c r="H164" s="68"/>
      <c r="I164" s="68">
        <v>120</v>
      </c>
      <c r="J164" s="68">
        <v>0</v>
      </c>
      <c r="K164" s="68">
        <v>66</v>
      </c>
      <c r="L164" s="68">
        <v>12</v>
      </c>
      <c r="M164" s="68">
        <v>42</v>
      </c>
      <c r="N164" s="68">
        <v>54</v>
      </c>
      <c r="O164" s="68">
        <v>0</v>
      </c>
      <c r="P164" s="68">
        <v>120</v>
      </c>
      <c r="Q164" s="69">
        <f t="shared" si="61"/>
        <v>700066</v>
      </c>
      <c r="R164" s="69">
        <f>COUNTIF($T$4:T164,T164)</f>
        <v>16</v>
      </c>
      <c r="S164" s="69" t="str">
        <f>IF(R164=1,COUNTIF($R$4:R164,1),"")</f>
        <v/>
      </c>
      <c r="T164" s="70" t="str">
        <f>施設状況!$D164&amp;施設状況!$B164</f>
        <v>西区01保育所</v>
      </c>
      <c r="U164" s="70" t="str">
        <f>施設状況!$E164</f>
        <v>発寒もりのわ保育園</v>
      </c>
      <c r="V164" s="71"/>
      <c r="W164" s="70"/>
      <c r="DI164" s="54" t="s">
        <v>749</v>
      </c>
      <c r="DJ164" s="54" t="s">
        <v>795</v>
      </c>
    </row>
    <row r="165" spans="1:114">
      <c r="A165" s="74">
        <v>700070</v>
      </c>
      <c r="B165" s="68" t="s">
        <v>132</v>
      </c>
      <c r="C165" s="68" t="s">
        <v>133</v>
      </c>
      <c r="D165" s="68" t="s">
        <v>262</v>
      </c>
      <c r="E165" s="68" t="s">
        <v>1432</v>
      </c>
      <c r="F165" s="68"/>
      <c r="G165" s="68"/>
      <c r="H165" s="68"/>
      <c r="I165" s="68">
        <v>60</v>
      </c>
      <c r="J165" s="68">
        <v>0</v>
      </c>
      <c r="K165" s="68">
        <v>30</v>
      </c>
      <c r="L165" s="68">
        <v>10</v>
      </c>
      <c r="M165" s="68">
        <v>20</v>
      </c>
      <c r="N165" s="68">
        <v>30</v>
      </c>
      <c r="O165" s="68">
        <v>0</v>
      </c>
      <c r="P165" s="68">
        <v>60</v>
      </c>
      <c r="Q165" s="69">
        <f t="shared" si="61"/>
        <v>700070</v>
      </c>
      <c r="R165" s="69">
        <f>COUNTIF($T$4:T165,T165)</f>
        <v>17</v>
      </c>
      <c r="S165" s="69" t="str">
        <f>IF(R165=1,COUNTIF($R$4:R165,1),"")</f>
        <v/>
      </c>
      <c r="T165" s="70" t="str">
        <f>施設状況!$D165&amp;施設状況!$B165</f>
        <v>西区01保育所</v>
      </c>
      <c r="U165" s="70" t="str">
        <f>施設状況!$E165</f>
        <v>琴似にじのいろ保育園</v>
      </c>
      <c r="V165" s="71"/>
      <c r="W165" s="70"/>
      <c r="DI165" s="54" t="s">
        <v>797</v>
      </c>
      <c r="DJ165" s="54" t="s">
        <v>798</v>
      </c>
    </row>
    <row r="166" spans="1:114">
      <c r="A166" s="74">
        <v>700072</v>
      </c>
      <c r="B166" s="68" t="s">
        <v>132</v>
      </c>
      <c r="C166" s="68" t="s">
        <v>133</v>
      </c>
      <c r="D166" s="68" t="s">
        <v>262</v>
      </c>
      <c r="E166" s="68" t="s">
        <v>1433</v>
      </c>
      <c r="F166" s="68"/>
      <c r="G166" s="68"/>
      <c r="H166" s="68"/>
      <c r="I166" s="68">
        <v>130</v>
      </c>
      <c r="J166" s="68">
        <v>0</v>
      </c>
      <c r="K166" s="68">
        <v>76</v>
      </c>
      <c r="L166" s="68">
        <v>12</v>
      </c>
      <c r="M166" s="68">
        <v>42</v>
      </c>
      <c r="N166" s="68">
        <v>54</v>
      </c>
      <c r="O166" s="68">
        <v>0</v>
      </c>
      <c r="P166" s="68">
        <v>130</v>
      </c>
      <c r="Q166" s="69">
        <f t="shared" si="61"/>
        <v>700072</v>
      </c>
      <c r="R166" s="69">
        <f>COUNTIF($T$4:T166,T166)</f>
        <v>18</v>
      </c>
      <c r="S166" s="69" t="str">
        <f>IF(R166=1,COUNTIF($R$4:R166,1),"")</f>
        <v/>
      </c>
      <c r="T166" s="70" t="str">
        <f>施設状況!$D166&amp;施設状況!$B166</f>
        <v>西区01保育所</v>
      </c>
      <c r="U166" s="70" t="str">
        <f>施設状況!$E166</f>
        <v>ピッコロ子ども倶楽部発寒南駅前園</v>
      </c>
      <c r="V166" s="71"/>
      <c r="W166" s="70"/>
      <c r="DI166" s="54" t="s">
        <v>799</v>
      </c>
      <c r="DJ166" s="54" t="s">
        <v>800</v>
      </c>
    </row>
    <row r="167" spans="1:114">
      <c r="A167" s="74">
        <v>700076</v>
      </c>
      <c r="B167" s="68" t="s">
        <v>132</v>
      </c>
      <c r="C167" s="68" t="s">
        <v>133</v>
      </c>
      <c r="D167" s="68" t="s">
        <v>262</v>
      </c>
      <c r="E167" s="68" t="s">
        <v>1434</v>
      </c>
      <c r="F167" s="68"/>
      <c r="G167" s="68"/>
      <c r="H167" s="68"/>
      <c r="I167" s="68">
        <v>60</v>
      </c>
      <c r="J167" s="68">
        <v>0</v>
      </c>
      <c r="K167" s="68">
        <v>32</v>
      </c>
      <c r="L167" s="68">
        <v>8</v>
      </c>
      <c r="M167" s="68">
        <v>20</v>
      </c>
      <c r="N167" s="68">
        <v>28</v>
      </c>
      <c r="O167" s="68">
        <v>0</v>
      </c>
      <c r="P167" s="68">
        <v>60</v>
      </c>
      <c r="Q167" s="69">
        <f t="shared" si="61"/>
        <v>700076</v>
      </c>
      <c r="R167" s="69">
        <f>COUNTIF($T$4:T167,T167)</f>
        <v>19</v>
      </c>
      <c r="S167" s="69" t="str">
        <f>IF(R167=1,COUNTIF($R$4:R167,1),"")</f>
        <v/>
      </c>
      <c r="T167" s="70" t="str">
        <f>施設状況!$D167&amp;施設状況!$B167</f>
        <v>西区01保育所</v>
      </c>
      <c r="U167" s="70" t="str">
        <f>施設状況!$E167</f>
        <v>山の手にじのいろ保育園</v>
      </c>
      <c r="V167" s="71"/>
      <c r="W167" s="70"/>
      <c r="DI167" s="54" t="s">
        <v>801</v>
      </c>
      <c r="DJ167" s="54" t="s">
        <v>802</v>
      </c>
    </row>
    <row r="168" spans="1:114">
      <c r="A168" s="74">
        <v>700077</v>
      </c>
      <c r="B168" s="68" t="s">
        <v>132</v>
      </c>
      <c r="C168" s="68" t="s">
        <v>133</v>
      </c>
      <c r="D168" s="68" t="s">
        <v>262</v>
      </c>
      <c r="E168" s="68" t="s">
        <v>1435</v>
      </c>
      <c r="F168" s="68"/>
      <c r="G168" s="68"/>
      <c r="H168" s="68"/>
      <c r="I168" s="68">
        <v>90</v>
      </c>
      <c r="J168" s="68">
        <v>0</v>
      </c>
      <c r="K168" s="68">
        <v>49</v>
      </c>
      <c r="L168" s="68">
        <v>10</v>
      </c>
      <c r="M168" s="68">
        <v>31</v>
      </c>
      <c r="N168" s="68">
        <v>41</v>
      </c>
      <c r="O168" s="68">
        <v>0</v>
      </c>
      <c r="P168" s="68">
        <v>90</v>
      </c>
      <c r="Q168" s="69">
        <f t="shared" si="61"/>
        <v>700077</v>
      </c>
      <c r="R168" s="69">
        <f>COUNTIF($T$4:T168,T168)</f>
        <v>20</v>
      </c>
      <c r="S168" s="69" t="str">
        <f>IF(R168=1,COUNTIF($R$4:R168,1),"")</f>
        <v/>
      </c>
      <c r="T168" s="70" t="str">
        <f>施設状況!$D168&amp;施設状況!$B168</f>
        <v>西区01保育所</v>
      </c>
      <c r="U168" s="70" t="str">
        <f>施設状況!$E168</f>
        <v>山の手あすみ保育園</v>
      </c>
      <c r="V168" s="71"/>
      <c r="W168" s="70"/>
      <c r="DI168" s="54" t="s">
        <v>801</v>
      </c>
      <c r="DJ168" s="54" t="s">
        <v>803</v>
      </c>
    </row>
    <row r="169" spans="1:114">
      <c r="A169" s="74">
        <v>700087</v>
      </c>
      <c r="B169" s="68" t="s">
        <v>132</v>
      </c>
      <c r="C169" s="68" t="s">
        <v>133</v>
      </c>
      <c r="D169" s="68" t="s">
        <v>262</v>
      </c>
      <c r="E169" s="68" t="s">
        <v>1436</v>
      </c>
      <c r="F169" s="68"/>
      <c r="G169" s="68"/>
      <c r="H169" s="68"/>
      <c r="I169" s="68">
        <v>120</v>
      </c>
      <c r="J169" s="68">
        <v>0</v>
      </c>
      <c r="K169" s="68">
        <v>70</v>
      </c>
      <c r="L169" s="68">
        <v>8</v>
      </c>
      <c r="M169" s="68">
        <v>42</v>
      </c>
      <c r="N169" s="68">
        <v>50</v>
      </c>
      <c r="O169" s="68">
        <v>0</v>
      </c>
      <c r="P169" s="68">
        <v>120</v>
      </c>
      <c r="Q169" s="69">
        <f t="shared" si="61"/>
        <v>700087</v>
      </c>
      <c r="R169" s="69">
        <f>COUNTIF($T$4:T169,T169)</f>
        <v>21</v>
      </c>
      <c r="S169" s="69" t="str">
        <f>IF(R169=1,COUNTIF($R$4:R169,1),"")</f>
        <v/>
      </c>
      <c r="T169" s="70" t="str">
        <f>施設状況!$D169&amp;施設状況!$B169</f>
        <v>西区01保育所</v>
      </c>
      <c r="U169" s="70" t="str">
        <f>施設状況!$E169</f>
        <v>平和あすみ保育園</v>
      </c>
      <c r="V169" s="71"/>
      <c r="W169" s="70"/>
      <c r="DI169" s="54" t="s">
        <v>804</v>
      </c>
      <c r="DJ169" s="54" t="s">
        <v>805</v>
      </c>
    </row>
    <row r="170" spans="1:114">
      <c r="A170" s="74">
        <v>700088</v>
      </c>
      <c r="B170" s="68" t="s">
        <v>132</v>
      </c>
      <c r="C170" s="68" t="s">
        <v>133</v>
      </c>
      <c r="D170" s="68" t="s">
        <v>262</v>
      </c>
      <c r="E170" s="68" t="s">
        <v>1437</v>
      </c>
      <c r="F170" s="68"/>
      <c r="G170" s="68"/>
      <c r="H170" s="68"/>
      <c r="I170" s="68">
        <v>120</v>
      </c>
      <c r="J170" s="68">
        <v>0</v>
      </c>
      <c r="K170" s="68">
        <v>63</v>
      </c>
      <c r="L170" s="68">
        <v>15</v>
      </c>
      <c r="M170" s="68">
        <v>42</v>
      </c>
      <c r="N170" s="68">
        <v>57</v>
      </c>
      <c r="O170" s="68">
        <v>0</v>
      </c>
      <c r="P170" s="68">
        <v>120</v>
      </c>
      <c r="Q170" s="69">
        <f t="shared" si="61"/>
        <v>700088</v>
      </c>
      <c r="R170" s="69">
        <f>COUNTIF($T$4:T170,T170)</f>
        <v>22</v>
      </c>
      <c r="S170" s="69" t="str">
        <f>IF(R170=1,COUNTIF($R$4:R170,1),"")</f>
        <v/>
      </c>
      <c r="T170" s="70" t="str">
        <f>施設状況!$D170&amp;施設状況!$B170</f>
        <v>西区01保育所</v>
      </c>
      <c r="U170" s="70" t="str">
        <f>施設状況!$E170</f>
        <v>平和にじのいろ保育園</v>
      </c>
      <c r="V170" s="71"/>
      <c r="W170" s="70"/>
      <c r="X170" s="70"/>
      <c r="Y170" s="70"/>
      <c r="Z170" s="70"/>
      <c r="AA170" s="70"/>
      <c r="AB170" s="70"/>
      <c r="AC170" s="70"/>
      <c r="AD170" s="70"/>
      <c r="AE170" s="70"/>
      <c r="DI170" s="54" t="s">
        <v>806</v>
      </c>
      <c r="DJ170" s="54" t="s">
        <v>807</v>
      </c>
    </row>
    <row r="171" spans="1:114">
      <c r="A171" s="74">
        <v>700089</v>
      </c>
      <c r="B171" s="68" t="s">
        <v>132</v>
      </c>
      <c r="C171" s="68" t="s">
        <v>133</v>
      </c>
      <c r="D171" s="68" t="s">
        <v>262</v>
      </c>
      <c r="E171" s="68" t="s">
        <v>1438</v>
      </c>
      <c r="F171" s="68"/>
      <c r="G171" s="68"/>
      <c r="H171" s="68"/>
      <c r="I171" s="68">
        <v>40</v>
      </c>
      <c r="J171" s="68">
        <v>0</v>
      </c>
      <c r="K171" s="68">
        <v>21</v>
      </c>
      <c r="L171" s="68">
        <v>5</v>
      </c>
      <c r="M171" s="68">
        <v>14</v>
      </c>
      <c r="N171" s="68">
        <v>19</v>
      </c>
      <c r="O171" s="68">
        <v>0</v>
      </c>
      <c r="P171" s="68">
        <v>40</v>
      </c>
      <c r="Q171" s="69">
        <f t="shared" si="61"/>
        <v>700089</v>
      </c>
      <c r="R171" s="69">
        <f>COUNTIF($T$4:T171,T171)</f>
        <v>23</v>
      </c>
      <c r="S171" s="69" t="str">
        <f>IF(R171=1,COUNTIF($R$4:R171,1),"")</f>
        <v/>
      </c>
      <c r="T171" s="70" t="str">
        <f>施設状況!$D171&amp;施設状況!$B171</f>
        <v>西区01保育所</v>
      </c>
      <c r="U171" s="70" t="str">
        <f>施設状況!$E171</f>
        <v>ちゅうわ発寒保育園</v>
      </c>
      <c r="V171" s="71"/>
      <c r="W171" s="70"/>
      <c r="DI171" s="54" t="s">
        <v>751</v>
      </c>
      <c r="DJ171" s="54" t="s">
        <v>1347</v>
      </c>
    </row>
    <row r="172" spans="1:114">
      <c r="A172" s="74">
        <v>700093</v>
      </c>
      <c r="B172" s="68" t="s">
        <v>132</v>
      </c>
      <c r="C172" s="68" t="s">
        <v>133</v>
      </c>
      <c r="D172" s="68" t="s">
        <v>262</v>
      </c>
      <c r="E172" s="68" t="s">
        <v>1439</v>
      </c>
      <c r="F172" s="68"/>
      <c r="G172" s="68"/>
      <c r="H172" s="68"/>
      <c r="I172" s="68">
        <v>60</v>
      </c>
      <c r="J172" s="68">
        <v>0</v>
      </c>
      <c r="K172" s="68">
        <v>33</v>
      </c>
      <c r="L172" s="68">
        <v>6</v>
      </c>
      <c r="M172" s="68">
        <v>21</v>
      </c>
      <c r="N172" s="68">
        <v>27</v>
      </c>
      <c r="O172" s="68">
        <v>0</v>
      </c>
      <c r="P172" s="68">
        <v>60</v>
      </c>
      <c r="Q172" s="69">
        <f t="shared" si="61"/>
        <v>700093</v>
      </c>
      <c r="R172" s="69">
        <f>COUNTIF($T$4:T172,T172)</f>
        <v>24</v>
      </c>
      <c r="S172" s="69" t="str">
        <f>IF(R172=1,COUNTIF($R$4:R172,1),"")</f>
        <v/>
      </c>
      <c r="T172" s="70" t="str">
        <f>施設状況!$D172&amp;施設状況!$B172</f>
        <v>西区01保育所</v>
      </c>
      <c r="U172" s="70" t="str">
        <f>施設状況!$E172</f>
        <v>ピッコロ子ども倶楽部
福井保育園</v>
      </c>
      <c r="V172" s="71"/>
      <c r="W172" s="70"/>
      <c r="DI172" s="54" t="s">
        <v>1317</v>
      </c>
      <c r="DJ172" s="54" t="s">
        <v>1721</v>
      </c>
    </row>
    <row r="173" spans="1:114">
      <c r="A173" s="74">
        <v>700094</v>
      </c>
      <c r="B173" s="68" t="s">
        <v>132</v>
      </c>
      <c r="C173" s="68" t="s">
        <v>133</v>
      </c>
      <c r="D173" s="68" t="s">
        <v>262</v>
      </c>
      <c r="E173" s="68" t="s">
        <v>1385</v>
      </c>
      <c r="F173" s="68"/>
      <c r="G173" s="68"/>
      <c r="H173" s="68"/>
      <c r="I173" s="68">
        <v>40</v>
      </c>
      <c r="J173" s="68">
        <v>0</v>
      </c>
      <c r="K173" s="68">
        <v>22</v>
      </c>
      <c r="L173" s="68">
        <v>4</v>
      </c>
      <c r="M173" s="68">
        <v>14</v>
      </c>
      <c r="N173" s="68">
        <v>18</v>
      </c>
      <c r="O173" s="68">
        <v>0</v>
      </c>
      <c r="P173" s="68">
        <v>40</v>
      </c>
      <c r="Q173" s="69">
        <f t="shared" si="61"/>
        <v>700094</v>
      </c>
      <c r="R173" s="69">
        <f>COUNTIF($T$4:T173,T173)</f>
        <v>25</v>
      </c>
      <c r="S173" s="69" t="str">
        <f>IF(R173=1,COUNTIF($R$4:R173,1),"")</f>
        <v/>
      </c>
      <c r="T173" s="70" t="str">
        <f>施設状況!$D173&amp;施設状況!$B173</f>
        <v>西区01保育所</v>
      </c>
      <c r="U173" s="70" t="str">
        <f>施設状況!$E173</f>
        <v>ラブクローバーの保育園札幌西野</v>
      </c>
      <c r="V173" s="71"/>
      <c r="W173" s="70"/>
      <c r="DI173" s="54" t="s">
        <v>1185</v>
      </c>
      <c r="DJ173" s="54" t="s">
        <v>1722</v>
      </c>
    </row>
    <row r="174" spans="1:114">
      <c r="A174" s="74">
        <v>750004</v>
      </c>
      <c r="B174" s="68" t="s">
        <v>132</v>
      </c>
      <c r="C174" s="68" t="s">
        <v>133</v>
      </c>
      <c r="D174" s="68" t="s">
        <v>284</v>
      </c>
      <c r="E174" s="68" t="s">
        <v>287</v>
      </c>
      <c r="F174" s="68"/>
      <c r="G174" s="68"/>
      <c r="H174" s="68"/>
      <c r="I174" s="68">
        <v>60</v>
      </c>
      <c r="J174" s="68">
        <v>0</v>
      </c>
      <c r="K174" s="68">
        <v>33</v>
      </c>
      <c r="L174" s="68">
        <v>6</v>
      </c>
      <c r="M174" s="68">
        <v>21</v>
      </c>
      <c r="N174" s="68">
        <v>27</v>
      </c>
      <c r="O174" s="68">
        <v>0</v>
      </c>
      <c r="P174" s="68">
        <v>60</v>
      </c>
      <c r="Q174" s="69">
        <f t="shared" si="61"/>
        <v>750004</v>
      </c>
      <c r="R174" s="69">
        <f>COUNTIF($T$4:T174,T174)</f>
        <v>1</v>
      </c>
      <c r="S174" s="69">
        <f>IF(R174=1,COUNTIF($R$4:R174,1),"")</f>
        <v>10</v>
      </c>
      <c r="T174" s="70" t="str">
        <f>施設状況!$D174&amp;施設状況!$B174</f>
        <v>手稲区01保育所</v>
      </c>
      <c r="U174" s="70" t="str">
        <f>施設状況!$E174</f>
        <v>新発寒たんぽぽ保育園</v>
      </c>
      <c r="V174" s="71"/>
      <c r="W174" s="70"/>
      <c r="DI174" s="54" t="s">
        <v>812</v>
      </c>
      <c r="DJ174" s="54" t="s">
        <v>813</v>
      </c>
    </row>
    <row r="175" spans="1:114">
      <c r="A175" s="74">
        <v>750005</v>
      </c>
      <c r="B175" s="68" t="s">
        <v>132</v>
      </c>
      <c r="C175" s="68" t="s">
        <v>133</v>
      </c>
      <c r="D175" s="68" t="s">
        <v>284</v>
      </c>
      <c r="E175" s="68" t="s">
        <v>288</v>
      </c>
      <c r="F175" s="68"/>
      <c r="G175" s="68"/>
      <c r="H175" s="68"/>
      <c r="I175" s="68">
        <v>40</v>
      </c>
      <c r="J175" s="68">
        <v>0</v>
      </c>
      <c r="K175" s="68">
        <v>22</v>
      </c>
      <c r="L175" s="68">
        <v>4</v>
      </c>
      <c r="M175" s="68">
        <v>14</v>
      </c>
      <c r="N175" s="68">
        <v>18</v>
      </c>
      <c r="O175" s="68">
        <v>0</v>
      </c>
      <c r="P175" s="68">
        <v>40</v>
      </c>
      <c r="Q175" s="69">
        <f t="shared" si="61"/>
        <v>750005</v>
      </c>
      <c r="R175" s="69">
        <f>COUNTIF($T$4:T175,T175)</f>
        <v>2</v>
      </c>
      <c r="S175" s="69" t="str">
        <f>IF(R175=1,COUNTIF($R$4:R175,1),"")</f>
        <v/>
      </c>
      <c r="T175" s="70" t="str">
        <f>施設状況!$D175&amp;施設状況!$B175</f>
        <v>手稲区01保育所</v>
      </c>
      <c r="U175" s="70" t="str">
        <f>施設状況!$E175</f>
        <v>宮の沢さくら保育園</v>
      </c>
      <c r="V175" s="71"/>
      <c r="W175" s="70"/>
      <c r="DI175" s="54" t="s">
        <v>814</v>
      </c>
      <c r="DJ175" s="54" t="s">
        <v>815</v>
      </c>
    </row>
    <row r="176" spans="1:114">
      <c r="A176" s="74">
        <v>750009</v>
      </c>
      <c r="B176" s="68" t="s">
        <v>132</v>
      </c>
      <c r="C176" s="68" t="s">
        <v>133</v>
      </c>
      <c r="D176" s="68" t="s">
        <v>284</v>
      </c>
      <c r="E176" s="68" t="s">
        <v>290</v>
      </c>
      <c r="F176" s="68"/>
      <c r="G176" s="68"/>
      <c r="H176" s="68"/>
      <c r="I176" s="68">
        <v>90</v>
      </c>
      <c r="J176" s="68">
        <v>0</v>
      </c>
      <c r="K176" s="68">
        <v>49</v>
      </c>
      <c r="L176" s="68">
        <v>9</v>
      </c>
      <c r="M176" s="68">
        <v>32</v>
      </c>
      <c r="N176" s="68">
        <v>41</v>
      </c>
      <c r="O176" s="68">
        <v>0</v>
      </c>
      <c r="P176" s="68">
        <v>90</v>
      </c>
      <c r="Q176" s="69">
        <f t="shared" si="61"/>
        <v>750009</v>
      </c>
      <c r="R176" s="69">
        <f>COUNTIF($T$4:T176,T176)</f>
        <v>3</v>
      </c>
      <c r="S176" s="69" t="str">
        <f>IF(R176=1,COUNTIF($R$4:R176,1),"")</f>
        <v/>
      </c>
      <c r="T176" s="70" t="str">
        <f>施設状況!$D176&amp;施設状況!$B176</f>
        <v>手稲区01保育所</v>
      </c>
      <c r="U176" s="70" t="str">
        <f>施設状況!$E176</f>
        <v>さより第２保育園</v>
      </c>
      <c r="V176" s="71"/>
      <c r="W176" s="70"/>
      <c r="DI176" s="54" t="s">
        <v>818</v>
      </c>
      <c r="DJ176" s="54" t="s">
        <v>819</v>
      </c>
    </row>
    <row r="177" spans="1:114">
      <c r="A177" s="74">
        <v>750013</v>
      </c>
      <c r="B177" s="68" t="s">
        <v>132</v>
      </c>
      <c r="C177" s="68" t="s">
        <v>133</v>
      </c>
      <c r="D177" s="68" t="s">
        <v>284</v>
      </c>
      <c r="E177" s="68" t="s">
        <v>292</v>
      </c>
      <c r="F177" s="68"/>
      <c r="G177" s="68"/>
      <c r="H177" s="68"/>
      <c r="I177" s="68">
        <v>60</v>
      </c>
      <c r="J177" s="68">
        <v>0</v>
      </c>
      <c r="K177" s="68">
        <v>35</v>
      </c>
      <c r="L177" s="68">
        <v>3</v>
      </c>
      <c r="M177" s="68">
        <v>22</v>
      </c>
      <c r="N177" s="68">
        <v>25</v>
      </c>
      <c r="O177" s="68">
        <v>0</v>
      </c>
      <c r="P177" s="68">
        <v>60</v>
      </c>
      <c r="Q177" s="69">
        <f t="shared" si="61"/>
        <v>750013</v>
      </c>
      <c r="R177" s="69">
        <f>COUNTIF($T$4:T177,T177)</f>
        <v>4</v>
      </c>
      <c r="S177" s="69" t="str">
        <f>IF(R177=1,COUNTIF($R$4:R177,1),"")</f>
        <v/>
      </c>
      <c r="T177" s="70" t="str">
        <f>施設状況!$D177&amp;施設状況!$B177</f>
        <v>手稲区01保育所</v>
      </c>
      <c r="U177" s="70" t="str">
        <f>施設状況!$E177</f>
        <v>つくし保育園</v>
      </c>
      <c r="V177" s="71"/>
      <c r="W177" s="70"/>
      <c r="DI177" s="54" t="s">
        <v>822</v>
      </c>
      <c r="DJ177" s="54" t="s">
        <v>823</v>
      </c>
    </row>
    <row r="178" spans="1:114">
      <c r="A178" s="74">
        <v>750014</v>
      </c>
      <c r="B178" s="68" t="s">
        <v>132</v>
      </c>
      <c r="C178" s="68" t="s">
        <v>133</v>
      </c>
      <c r="D178" s="68" t="s">
        <v>284</v>
      </c>
      <c r="E178" s="68" t="s">
        <v>293</v>
      </c>
      <c r="F178" s="68"/>
      <c r="G178" s="68"/>
      <c r="H178" s="68"/>
      <c r="I178" s="68">
        <v>80</v>
      </c>
      <c r="J178" s="68">
        <v>0</v>
      </c>
      <c r="K178" s="68">
        <v>45</v>
      </c>
      <c r="L178" s="68">
        <v>5</v>
      </c>
      <c r="M178" s="68">
        <v>30</v>
      </c>
      <c r="N178" s="68">
        <v>35</v>
      </c>
      <c r="O178" s="68">
        <v>0</v>
      </c>
      <c r="P178" s="68">
        <v>80</v>
      </c>
      <c r="Q178" s="69">
        <f t="shared" si="61"/>
        <v>750014</v>
      </c>
      <c r="R178" s="69">
        <f>COUNTIF($T$4:T178,T178)</f>
        <v>5</v>
      </c>
      <c r="S178" s="69" t="str">
        <f>IF(R178=1,COUNTIF($R$4:R178,1),"")</f>
        <v/>
      </c>
      <c r="T178" s="70" t="str">
        <f>施設状況!$D178&amp;施設状況!$B178</f>
        <v>手稲区01保育所</v>
      </c>
      <c r="U178" s="70" t="str">
        <f>施設状況!$E178</f>
        <v>札幌北陽保育園</v>
      </c>
      <c r="V178" s="71"/>
      <c r="W178" s="70"/>
      <c r="DI178" s="54" t="s">
        <v>824</v>
      </c>
      <c r="DJ178" s="54" t="s">
        <v>825</v>
      </c>
    </row>
    <row r="179" spans="1:114">
      <c r="A179" s="74">
        <v>750016</v>
      </c>
      <c r="B179" s="68" t="s">
        <v>132</v>
      </c>
      <c r="C179" s="68" t="s">
        <v>133</v>
      </c>
      <c r="D179" s="68" t="s">
        <v>284</v>
      </c>
      <c r="E179" s="68" t="s">
        <v>294</v>
      </c>
      <c r="F179" s="68"/>
      <c r="G179" s="68"/>
      <c r="H179" s="68"/>
      <c r="I179" s="68">
        <v>160</v>
      </c>
      <c r="J179" s="68">
        <v>0</v>
      </c>
      <c r="K179" s="68">
        <v>90</v>
      </c>
      <c r="L179" s="68">
        <v>15</v>
      </c>
      <c r="M179" s="68">
        <v>55</v>
      </c>
      <c r="N179" s="68">
        <v>70</v>
      </c>
      <c r="O179" s="68">
        <v>0</v>
      </c>
      <c r="P179" s="68">
        <v>160</v>
      </c>
      <c r="Q179" s="69">
        <f t="shared" si="61"/>
        <v>750016</v>
      </c>
      <c r="R179" s="69">
        <f>COUNTIF($T$4:T179,T179)</f>
        <v>6</v>
      </c>
      <c r="S179" s="69" t="str">
        <f>IF(R179=1,COUNTIF($R$4:R179,1),"")</f>
        <v/>
      </c>
      <c r="T179" s="70" t="str">
        <f>施設状況!$D179&amp;施設状況!$B179</f>
        <v>手稲区01保育所</v>
      </c>
      <c r="U179" s="70" t="str">
        <f>施設状況!$E179</f>
        <v>あすかぜ保育園</v>
      </c>
      <c r="V179" s="71"/>
      <c r="W179" s="70"/>
      <c r="DI179" s="54" t="s">
        <v>828</v>
      </c>
      <c r="DJ179" s="54" t="s">
        <v>829</v>
      </c>
    </row>
    <row r="180" spans="1:114">
      <c r="A180" s="74">
        <v>750034</v>
      </c>
      <c r="B180" s="68" t="s">
        <v>132</v>
      </c>
      <c r="C180" s="68" t="s">
        <v>133</v>
      </c>
      <c r="D180" s="68" t="s">
        <v>284</v>
      </c>
      <c r="E180" s="68" t="s">
        <v>1440</v>
      </c>
      <c r="F180" s="68"/>
      <c r="G180" s="68"/>
      <c r="H180" s="68"/>
      <c r="I180" s="68">
        <v>120</v>
      </c>
      <c r="J180" s="68">
        <v>0</v>
      </c>
      <c r="K180" s="68">
        <v>66</v>
      </c>
      <c r="L180" s="68">
        <v>14</v>
      </c>
      <c r="M180" s="68">
        <v>40</v>
      </c>
      <c r="N180" s="68">
        <v>54</v>
      </c>
      <c r="O180" s="68">
        <v>0</v>
      </c>
      <c r="P180" s="68">
        <v>120</v>
      </c>
      <c r="Q180" s="69">
        <f t="shared" si="61"/>
        <v>750034</v>
      </c>
      <c r="R180" s="69">
        <f>COUNTIF($T$4:T180,T180)</f>
        <v>7</v>
      </c>
      <c r="S180" s="69" t="str">
        <f>IF(R180=1,COUNTIF($R$4:R180,1),"")</f>
        <v/>
      </c>
      <c r="T180" s="70" t="str">
        <f>施設状況!$D180&amp;施設状況!$B180</f>
        <v>手稲区01保育所</v>
      </c>
      <c r="U180" s="70" t="str">
        <f>施設状況!$E180</f>
        <v>手稲桃の花保育園</v>
      </c>
      <c r="V180" s="71"/>
      <c r="W180" s="70"/>
      <c r="DI180" s="54" t="s">
        <v>830</v>
      </c>
      <c r="DJ180" s="54" t="s">
        <v>831</v>
      </c>
    </row>
    <row r="181" spans="1:114">
      <c r="A181" s="74">
        <v>750043</v>
      </c>
      <c r="B181" s="68" t="s">
        <v>132</v>
      </c>
      <c r="C181" s="68" t="s">
        <v>133</v>
      </c>
      <c r="D181" s="68" t="s">
        <v>284</v>
      </c>
      <c r="E181" s="68" t="s">
        <v>1441</v>
      </c>
      <c r="F181" s="68"/>
      <c r="G181" s="68"/>
      <c r="H181" s="68"/>
      <c r="I181" s="68">
        <v>90</v>
      </c>
      <c r="J181" s="68">
        <v>0</v>
      </c>
      <c r="K181" s="68">
        <v>53</v>
      </c>
      <c r="L181" s="68">
        <v>8</v>
      </c>
      <c r="M181" s="68">
        <v>29</v>
      </c>
      <c r="N181" s="68">
        <v>37</v>
      </c>
      <c r="O181" s="68">
        <v>0</v>
      </c>
      <c r="P181" s="68">
        <v>90</v>
      </c>
      <c r="Q181" s="69">
        <f t="shared" si="61"/>
        <v>750043</v>
      </c>
      <c r="R181" s="69">
        <f>COUNTIF($T$4:T181,T181)</f>
        <v>8</v>
      </c>
      <c r="S181" s="69" t="str">
        <f>IF(R181=1,COUNTIF($R$4:R181,1),"")</f>
        <v/>
      </c>
      <c r="T181" s="70" t="str">
        <f>施設状況!$D181&amp;施設状況!$B181</f>
        <v>手稲区01保育所</v>
      </c>
      <c r="U181" s="70" t="str">
        <f>施設状況!$E181</f>
        <v>富丘バオバブ保育園</v>
      </c>
      <c r="V181" s="71"/>
      <c r="W181" s="70"/>
      <c r="DI181" s="54" t="s">
        <v>822</v>
      </c>
      <c r="DJ181" s="54" t="s">
        <v>832</v>
      </c>
    </row>
    <row r="182" spans="1:114">
      <c r="A182" s="74">
        <v>750047</v>
      </c>
      <c r="B182" s="68" t="s">
        <v>132</v>
      </c>
      <c r="C182" s="68" t="s">
        <v>133</v>
      </c>
      <c r="D182" s="68" t="s">
        <v>284</v>
      </c>
      <c r="E182" s="68" t="s">
        <v>1299</v>
      </c>
      <c r="F182" s="68"/>
      <c r="G182" s="68"/>
      <c r="H182" s="68"/>
      <c r="I182" s="68">
        <v>60</v>
      </c>
      <c r="J182" s="68">
        <v>0</v>
      </c>
      <c r="K182" s="68">
        <v>36</v>
      </c>
      <c r="L182" s="68">
        <v>6</v>
      </c>
      <c r="M182" s="68">
        <v>18</v>
      </c>
      <c r="N182" s="68">
        <v>24</v>
      </c>
      <c r="O182" s="68">
        <v>0</v>
      </c>
      <c r="P182" s="68">
        <v>60</v>
      </c>
      <c r="Q182" s="69">
        <f t="shared" si="61"/>
        <v>750047</v>
      </c>
      <c r="R182" s="69">
        <f>COUNTIF($T$4:T182,T182)</f>
        <v>9</v>
      </c>
      <c r="S182" s="69" t="str">
        <f>IF(R182=1,COUNTIF($R$4:R182,1),"")</f>
        <v/>
      </c>
      <c r="T182" s="70" t="str">
        <f>施設状況!$D182&amp;施設状況!$B182</f>
        <v>手稲区01保育所</v>
      </c>
      <c r="U182" s="70" t="str">
        <f>施設状況!$E182</f>
        <v>スター保育園前田園</v>
      </c>
      <c r="V182" s="71"/>
      <c r="W182" s="70"/>
      <c r="DI182" s="54" t="s">
        <v>1208</v>
      </c>
      <c r="DJ182" s="54" t="s">
        <v>1723</v>
      </c>
    </row>
    <row r="183" spans="1:114">
      <c r="A183" s="74">
        <v>750049</v>
      </c>
      <c r="B183" s="68" t="s">
        <v>132</v>
      </c>
      <c r="C183" s="68" t="s">
        <v>133</v>
      </c>
      <c r="D183" s="68" t="s">
        <v>284</v>
      </c>
      <c r="E183" s="68" t="s">
        <v>1442</v>
      </c>
      <c r="F183" s="68"/>
      <c r="G183" s="68"/>
      <c r="H183" s="68"/>
      <c r="I183" s="68">
        <v>100</v>
      </c>
      <c r="J183" s="68">
        <v>0</v>
      </c>
      <c r="K183" s="68">
        <v>54</v>
      </c>
      <c r="L183" s="68">
        <v>10</v>
      </c>
      <c r="M183" s="68">
        <v>36</v>
      </c>
      <c r="N183" s="68">
        <v>46</v>
      </c>
      <c r="O183" s="68">
        <v>0</v>
      </c>
      <c r="P183" s="68">
        <v>100</v>
      </c>
      <c r="Q183" s="69">
        <f t="shared" si="61"/>
        <v>750049</v>
      </c>
      <c r="R183" s="69">
        <f>COUNTIF($T$4:T183,T183)</f>
        <v>10</v>
      </c>
      <c r="S183" s="69" t="str">
        <f>IF(R183=1,COUNTIF($R$4:R183,1),"")</f>
        <v/>
      </c>
      <c r="T183" s="70" t="str">
        <f>施設状況!$D183&amp;施設状況!$B183</f>
        <v>手稲区01保育所</v>
      </c>
      <c r="U183" s="70" t="str">
        <f>施設状況!$E183</f>
        <v>手稲みつばち保育園</v>
      </c>
      <c r="V183" s="71"/>
      <c r="W183" s="70"/>
      <c r="DI183" s="54" t="s">
        <v>1715</v>
      </c>
      <c r="DJ183" s="54" t="s">
        <v>1724</v>
      </c>
    </row>
    <row r="184" spans="1:114">
      <c r="A184" s="74">
        <v>750050</v>
      </c>
      <c r="B184" s="68" t="s">
        <v>132</v>
      </c>
      <c r="C184" s="68" t="s">
        <v>133</v>
      </c>
      <c r="D184" s="68" t="s">
        <v>284</v>
      </c>
      <c r="E184" s="68" t="s">
        <v>1443</v>
      </c>
      <c r="F184" s="68"/>
      <c r="G184" s="68"/>
      <c r="H184" s="68"/>
      <c r="I184" s="68">
        <v>60</v>
      </c>
      <c r="J184" s="68">
        <v>0</v>
      </c>
      <c r="K184" s="68">
        <v>36</v>
      </c>
      <c r="L184" s="68">
        <v>4</v>
      </c>
      <c r="M184" s="68">
        <v>20</v>
      </c>
      <c r="N184" s="68">
        <v>24</v>
      </c>
      <c r="O184" s="68">
        <v>0</v>
      </c>
      <c r="P184" s="68">
        <v>60</v>
      </c>
      <c r="Q184" s="69">
        <f t="shared" si="61"/>
        <v>750050</v>
      </c>
      <c r="R184" s="69">
        <f>COUNTIF($T$4:T184,T184)</f>
        <v>11</v>
      </c>
      <c r="S184" s="69" t="str">
        <f>IF(R184=1,COUNTIF($R$4:R184,1),"")</f>
        <v/>
      </c>
      <c r="T184" s="70" t="str">
        <f>施設状況!$D184&amp;施設状況!$B184</f>
        <v>手稲区01保育所</v>
      </c>
      <c r="U184" s="70" t="str">
        <f>施設状況!$E184</f>
        <v>手稲中央さら～れ保育園</v>
      </c>
      <c r="V184" s="71"/>
      <c r="W184" s="70"/>
      <c r="DI184" s="54" t="s">
        <v>1716</v>
      </c>
      <c r="DJ184" s="54" t="s">
        <v>1725</v>
      </c>
    </row>
    <row r="185" spans="1:114">
      <c r="A185" s="97">
        <v>750048</v>
      </c>
      <c r="B185" s="76" t="s">
        <v>132</v>
      </c>
      <c r="C185" s="76" t="s">
        <v>133</v>
      </c>
      <c r="D185" s="76" t="s">
        <v>284</v>
      </c>
      <c r="E185" s="76" t="s">
        <v>1444</v>
      </c>
      <c r="F185" s="68"/>
      <c r="G185" s="68"/>
      <c r="H185" s="68"/>
      <c r="I185" s="68">
        <v>90</v>
      </c>
      <c r="J185" s="68">
        <v>0</v>
      </c>
      <c r="K185" s="68">
        <v>48</v>
      </c>
      <c r="L185" s="68">
        <v>10</v>
      </c>
      <c r="M185" s="68">
        <v>32</v>
      </c>
      <c r="N185" s="68">
        <v>42</v>
      </c>
      <c r="O185" s="68">
        <v>0</v>
      </c>
      <c r="P185" s="68">
        <v>90</v>
      </c>
      <c r="Q185" s="69">
        <f t="shared" si="61"/>
        <v>750048</v>
      </c>
      <c r="R185" s="69">
        <f>COUNTIF($T$4:T185,T185)</f>
        <v>12</v>
      </c>
      <c r="S185" s="69" t="str">
        <f>IF(R185=1,COUNTIF($R$4:R185,1),"")</f>
        <v/>
      </c>
      <c r="T185" s="70" t="str">
        <f>施設状況!$D185&amp;施設状況!$B185</f>
        <v>手稲区01保育所</v>
      </c>
      <c r="U185" s="70" t="str">
        <f>施設状況!$E185</f>
        <v>新発寒みつばち保育園</v>
      </c>
      <c r="V185" s="71"/>
      <c r="W185" s="70"/>
      <c r="DI185" s="54" t="s">
        <v>1319</v>
      </c>
      <c r="DJ185" s="54" t="s">
        <v>1349</v>
      </c>
    </row>
    <row r="186" spans="1:114">
      <c r="A186" s="74">
        <v>100056</v>
      </c>
      <c r="B186" s="68" t="s">
        <v>297</v>
      </c>
      <c r="C186" s="68" t="s">
        <v>1300</v>
      </c>
      <c r="D186" s="68" t="s">
        <v>134</v>
      </c>
      <c r="E186" s="68" t="s">
        <v>298</v>
      </c>
      <c r="F186" s="68"/>
      <c r="G186" s="68"/>
      <c r="H186" s="68"/>
      <c r="I186" s="68">
        <v>40</v>
      </c>
      <c r="J186" s="68">
        <v>0</v>
      </c>
      <c r="K186" s="68">
        <v>24</v>
      </c>
      <c r="L186" s="68">
        <v>2</v>
      </c>
      <c r="M186" s="68">
        <v>14</v>
      </c>
      <c r="N186" s="68">
        <v>16</v>
      </c>
      <c r="O186" s="68">
        <v>0</v>
      </c>
      <c r="P186" s="68">
        <v>40</v>
      </c>
      <c r="Q186" s="69">
        <f t="shared" si="61"/>
        <v>100056</v>
      </c>
      <c r="R186" s="69">
        <f>COUNTIF($T$4:T186,T186)</f>
        <v>1</v>
      </c>
      <c r="S186" s="69">
        <f>IF(R186=1,COUNTIF($R$4:R186,1),"")</f>
        <v>11</v>
      </c>
      <c r="T186" s="70" t="str">
        <f>施設状況!$D186&amp;施設状況!$B186</f>
        <v>中央区02幼稚園</v>
      </c>
      <c r="U186" s="70" t="str">
        <f>施設状況!$E186</f>
        <v>こひつじ幼稚園</v>
      </c>
      <c r="V186" s="71"/>
      <c r="W186" s="70"/>
      <c r="DI186" s="54" t="s">
        <v>834</v>
      </c>
      <c r="DJ186" s="54" t="s">
        <v>835</v>
      </c>
    </row>
    <row r="187" spans="1:114">
      <c r="A187" s="74">
        <v>100079</v>
      </c>
      <c r="B187" s="68" t="s">
        <v>297</v>
      </c>
      <c r="C187" s="68" t="s">
        <v>1300</v>
      </c>
      <c r="D187" s="68" t="s">
        <v>134</v>
      </c>
      <c r="E187" s="68" t="s">
        <v>1445</v>
      </c>
      <c r="F187" s="68"/>
      <c r="G187" s="68"/>
      <c r="H187" s="68"/>
      <c r="I187" s="68">
        <v>45</v>
      </c>
      <c r="J187" s="68">
        <v>0</v>
      </c>
      <c r="K187" s="68">
        <v>21</v>
      </c>
      <c r="L187" s="68">
        <v>2</v>
      </c>
      <c r="M187" s="68">
        <v>12</v>
      </c>
      <c r="N187" s="68">
        <v>14</v>
      </c>
      <c r="O187" s="68">
        <v>0</v>
      </c>
      <c r="P187" s="68">
        <v>35</v>
      </c>
      <c r="Q187" s="69">
        <f t="shared" si="61"/>
        <v>100079</v>
      </c>
      <c r="R187" s="69">
        <f>COUNTIF($T$4:T187,T187)</f>
        <v>2</v>
      </c>
      <c r="S187" s="69" t="str">
        <f>IF(R187=1,COUNTIF($R$4:R187,1),"")</f>
        <v/>
      </c>
      <c r="T187" s="70" t="str">
        <f>施設状況!$D187&amp;施設状況!$B187</f>
        <v>中央区02幼稚園</v>
      </c>
      <c r="U187" s="70" t="str">
        <f>施設状況!$E187</f>
        <v>めばえ幼稚園</v>
      </c>
      <c r="V187" s="71"/>
      <c r="W187" s="70"/>
      <c r="DI187" s="54" t="s">
        <v>404</v>
      </c>
      <c r="DJ187" s="54" t="s">
        <v>1350</v>
      </c>
    </row>
    <row r="188" spans="1:114">
      <c r="A188" s="74">
        <v>100081</v>
      </c>
      <c r="B188" s="68" t="s">
        <v>297</v>
      </c>
      <c r="C188" s="68" t="s">
        <v>1300</v>
      </c>
      <c r="D188" s="68" t="s">
        <v>134</v>
      </c>
      <c r="E188" s="68" t="s">
        <v>1446</v>
      </c>
      <c r="F188" s="68"/>
      <c r="G188" s="68"/>
      <c r="H188" s="68"/>
      <c r="I188" s="68">
        <v>130</v>
      </c>
      <c r="J188" s="68">
        <v>0</v>
      </c>
      <c r="K188" s="68">
        <v>76</v>
      </c>
      <c r="L188" s="68">
        <v>16</v>
      </c>
      <c r="M188" s="68">
        <v>38</v>
      </c>
      <c r="N188" s="68">
        <v>54</v>
      </c>
      <c r="O188" s="68">
        <v>0</v>
      </c>
      <c r="P188" s="68">
        <v>130</v>
      </c>
      <c r="Q188" s="69">
        <f t="shared" si="61"/>
        <v>100081</v>
      </c>
      <c r="R188" s="69">
        <f>COUNTIF($T$4:T188,T188)</f>
        <v>3</v>
      </c>
      <c r="S188" s="69" t="str">
        <f>IF(R188=1,COUNTIF($R$4:R188,1),"")</f>
        <v/>
      </c>
      <c r="T188" s="70" t="str">
        <f>施設状況!$D188&amp;施設状況!$B188</f>
        <v>中央区02幼稚園</v>
      </c>
      <c r="U188" s="70" t="str">
        <f>施設状況!$E188</f>
        <v>札幌円山幼稚園</v>
      </c>
      <c r="V188" s="71"/>
      <c r="W188" s="70"/>
      <c r="DI188" s="54" t="s">
        <v>1067</v>
      </c>
      <c r="DJ188" s="54" t="s">
        <v>1351</v>
      </c>
    </row>
    <row r="189" spans="1:114">
      <c r="A189" s="74">
        <v>100091</v>
      </c>
      <c r="B189" s="68" t="s">
        <v>297</v>
      </c>
      <c r="C189" s="68" t="s">
        <v>1300</v>
      </c>
      <c r="D189" s="68" t="s">
        <v>134</v>
      </c>
      <c r="E189" s="68" t="s">
        <v>299</v>
      </c>
      <c r="F189" s="68"/>
      <c r="G189" s="68"/>
      <c r="H189" s="68"/>
      <c r="I189" s="68">
        <v>120</v>
      </c>
      <c r="J189" s="68">
        <v>0</v>
      </c>
      <c r="K189" s="68">
        <v>72</v>
      </c>
      <c r="L189" s="68">
        <v>7</v>
      </c>
      <c r="M189" s="68">
        <v>41</v>
      </c>
      <c r="N189" s="68">
        <v>48</v>
      </c>
      <c r="O189" s="68">
        <v>0</v>
      </c>
      <c r="P189" s="68">
        <v>120</v>
      </c>
      <c r="Q189" s="69">
        <f t="shared" si="61"/>
        <v>100091</v>
      </c>
      <c r="R189" s="69">
        <f>COUNTIF($T$4:T189,T189)</f>
        <v>4</v>
      </c>
      <c r="S189" s="69" t="str">
        <f>IF(R189=1,COUNTIF($R$4:R189,1),"")</f>
        <v/>
      </c>
      <c r="T189" s="70" t="str">
        <f>施設状況!$D189&amp;施設状況!$B189</f>
        <v>中央区02幼稚園</v>
      </c>
      <c r="U189" s="70" t="str">
        <f>施設状況!$E189</f>
        <v>札幌大谷第二幼稚園</v>
      </c>
      <c r="V189" s="71"/>
      <c r="W189" s="70"/>
      <c r="DI189" s="54" t="s">
        <v>434</v>
      </c>
      <c r="DJ189" s="54" t="s">
        <v>839</v>
      </c>
    </row>
    <row r="190" spans="1:114">
      <c r="A190" s="74">
        <v>100092</v>
      </c>
      <c r="B190" s="68" t="s">
        <v>297</v>
      </c>
      <c r="C190" s="68" t="s">
        <v>1300</v>
      </c>
      <c r="D190" s="68" t="s">
        <v>134</v>
      </c>
      <c r="E190" s="68" t="s">
        <v>1447</v>
      </c>
      <c r="F190" s="68"/>
      <c r="G190" s="68"/>
      <c r="H190" s="68"/>
      <c r="I190" s="68">
        <v>150</v>
      </c>
      <c r="J190" s="68">
        <v>0</v>
      </c>
      <c r="K190" s="68">
        <v>81</v>
      </c>
      <c r="L190" s="68">
        <v>21</v>
      </c>
      <c r="M190" s="68">
        <v>48</v>
      </c>
      <c r="N190" s="68">
        <v>69</v>
      </c>
      <c r="O190" s="68">
        <v>0</v>
      </c>
      <c r="P190" s="68">
        <v>150</v>
      </c>
      <c r="Q190" s="69">
        <f t="shared" si="61"/>
        <v>100092</v>
      </c>
      <c r="R190" s="69">
        <f>COUNTIF($T$4:T190,T190)</f>
        <v>5</v>
      </c>
      <c r="S190" s="69" t="str">
        <f>IF(R190=1,COUNTIF($R$4:R190,1),"")</f>
        <v/>
      </c>
      <c r="T190" s="70" t="str">
        <f>施設状況!$D190&amp;施設状況!$B190</f>
        <v>中央区02幼稚園</v>
      </c>
      <c r="U190" s="70" t="str">
        <f>施設状況!$E190</f>
        <v>ひかり幼稚園</v>
      </c>
      <c r="V190" s="71"/>
      <c r="W190" s="70"/>
      <c r="DI190" s="54" t="s">
        <v>840</v>
      </c>
      <c r="DJ190" s="54" t="s">
        <v>841</v>
      </c>
    </row>
    <row r="191" spans="1:114">
      <c r="A191" s="74">
        <v>100093</v>
      </c>
      <c r="B191" s="68" t="s">
        <v>297</v>
      </c>
      <c r="C191" s="68" t="s">
        <v>1300</v>
      </c>
      <c r="D191" s="68" t="s">
        <v>134</v>
      </c>
      <c r="E191" s="68" t="s">
        <v>1448</v>
      </c>
      <c r="F191" s="68"/>
      <c r="G191" s="68"/>
      <c r="H191" s="68"/>
      <c r="I191" s="68">
        <v>160</v>
      </c>
      <c r="J191" s="68">
        <v>0</v>
      </c>
      <c r="K191" s="68">
        <v>96</v>
      </c>
      <c r="L191" s="68">
        <v>13</v>
      </c>
      <c r="M191" s="68">
        <v>51</v>
      </c>
      <c r="N191" s="68">
        <v>64</v>
      </c>
      <c r="O191" s="68">
        <v>0</v>
      </c>
      <c r="P191" s="68">
        <v>160</v>
      </c>
      <c r="Q191" s="69">
        <f t="shared" si="61"/>
        <v>100093</v>
      </c>
      <c r="R191" s="69">
        <f>COUNTIF($T$4:T191,T191)</f>
        <v>6</v>
      </c>
      <c r="S191" s="69" t="str">
        <f>IF(R191=1,COUNTIF($R$4:R191,1),"")</f>
        <v/>
      </c>
      <c r="T191" s="70" t="str">
        <f>施設状況!$D191&amp;施設状況!$B191</f>
        <v>中央区02幼稚園</v>
      </c>
      <c r="U191" s="70" t="str">
        <f>施設状況!$E191</f>
        <v>札幌いづみ幼稚園</v>
      </c>
      <c r="V191" s="71"/>
      <c r="W191" s="70"/>
      <c r="DI191" s="54" t="s">
        <v>842</v>
      </c>
      <c r="DJ191" s="54" t="s">
        <v>843</v>
      </c>
    </row>
    <row r="192" spans="1:114">
      <c r="A192" s="74">
        <v>100107</v>
      </c>
      <c r="B192" s="68" t="s">
        <v>297</v>
      </c>
      <c r="C192" s="68" t="s">
        <v>1300</v>
      </c>
      <c r="D192" s="68" t="s">
        <v>134</v>
      </c>
      <c r="E192" s="68" t="s">
        <v>1449</v>
      </c>
      <c r="F192" s="68"/>
      <c r="G192" s="68"/>
      <c r="H192" s="68"/>
      <c r="I192" s="68">
        <v>70</v>
      </c>
      <c r="J192" s="68">
        <v>0</v>
      </c>
      <c r="K192" s="68">
        <v>39</v>
      </c>
      <c r="L192" s="68">
        <v>9</v>
      </c>
      <c r="M192" s="68">
        <v>22</v>
      </c>
      <c r="N192" s="68">
        <v>31</v>
      </c>
      <c r="O192" s="68">
        <v>0</v>
      </c>
      <c r="P192" s="68">
        <v>70</v>
      </c>
      <c r="Q192" s="69">
        <f t="shared" si="61"/>
        <v>100107</v>
      </c>
      <c r="R192" s="69">
        <f>COUNTIF($T$4:T192,T192)</f>
        <v>7</v>
      </c>
      <c r="S192" s="69" t="str">
        <f>IF(R192=1,COUNTIF($R$4:R192,1),"")</f>
        <v/>
      </c>
      <c r="T192" s="70" t="str">
        <f>施設状況!$D192&amp;施設状況!$B192</f>
        <v>中央区02幼稚園</v>
      </c>
      <c r="U192" s="70" t="str">
        <f>施設状況!$E192</f>
        <v>宮の森幼稚園</v>
      </c>
      <c r="V192" s="71"/>
      <c r="W192" s="70"/>
      <c r="DI192" s="54" t="s">
        <v>1320</v>
      </c>
      <c r="DJ192" s="54" t="s">
        <v>1352</v>
      </c>
    </row>
    <row r="193" spans="1:114">
      <c r="A193" s="74">
        <v>200070</v>
      </c>
      <c r="B193" s="68" t="s">
        <v>297</v>
      </c>
      <c r="C193" s="68" t="s">
        <v>1300</v>
      </c>
      <c r="D193" s="68" t="s">
        <v>156</v>
      </c>
      <c r="E193" s="68" t="s">
        <v>300</v>
      </c>
      <c r="F193" s="68"/>
      <c r="G193" s="68"/>
      <c r="H193" s="68"/>
      <c r="I193" s="68">
        <v>60</v>
      </c>
      <c r="J193" s="68">
        <v>0</v>
      </c>
      <c r="K193" s="68">
        <v>35</v>
      </c>
      <c r="L193" s="68">
        <v>5</v>
      </c>
      <c r="M193" s="68">
        <v>20</v>
      </c>
      <c r="N193" s="68">
        <v>25</v>
      </c>
      <c r="O193" s="68">
        <v>0</v>
      </c>
      <c r="P193" s="68">
        <v>60</v>
      </c>
      <c r="Q193" s="69">
        <f t="shared" si="61"/>
        <v>200070</v>
      </c>
      <c r="R193" s="69">
        <f>COUNTIF($T$4:T193,T193)</f>
        <v>1</v>
      </c>
      <c r="S193" s="69">
        <f>IF(R193=1,COUNTIF($R$4:R193,1),"")</f>
        <v>12</v>
      </c>
      <c r="T193" s="70" t="str">
        <f>施設状況!$D193&amp;施設状況!$B193</f>
        <v>北区02幼稚園</v>
      </c>
      <c r="U193" s="70" t="str">
        <f>施設状況!$E193</f>
        <v>百合が原幼稚園</v>
      </c>
      <c r="V193" s="71"/>
      <c r="W193" s="70"/>
      <c r="DI193" s="54" t="s">
        <v>454</v>
      </c>
      <c r="DJ193" s="54" t="s">
        <v>844</v>
      </c>
    </row>
    <row r="194" spans="1:114">
      <c r="A194" s="74">
        <v>200087</v>
      </c>
      <c r="B194" s="68" t="s">
        <v>297</v>
      </c>
      <c r="C194" s="68" t="s">
        <v>1300</v>
      </c>
      <c r="D194" s="68" t="s">
        <v>156</v>
      </c>
      <c r="E194" s="68" t="s">
        <v>1450</v>
      </c>
      <c r="F194" s="68"/>
      <c r="G194" s="68"/>
      <c r="H194" s="68"/>
      <c r="I194" s="68">
        <v>60</v>
      </c>
      <c r="J194" s="68">
        <v>0</v>
      </c>
      <c r="K194" s="68">
        <v>33</v>
      </c>
      <c r="L194" s="68">
        <v>6</v>
      </c>
      <c r="M194" s="68">
        <v>21</v>
      </c>
      <c r="N194" s="68">
        <v>27</v>
      </c>
      <c r="O194" s="68">
        <v>0</v>
      </c>
      <c r="P194" s="68">
        <v>60</v>
      </c>
      <c r="Q194" s="69">
        <f t="shared" si="61"/>
        <v>200087</v>
      </c>
      <c r="R194" s="69">
        <f>COUNTIF($T$4:T194,T194)</f>
        <v>2</v>
      </c>
      <c r="S194" s="69" t="str">
        <f>IF(R194=1,COUNTIF($R$4:R194,1),"")</f>
        <v/>
      </c>
      <c r="T194" s="70" t="str">
        <f>施設状況!$D194&amp;施設状況!$B194</f>
        <v>北区02幼稚園</v>
      </c>
      <c r="U194" s="70" t="str">
        <f>施設状況!$E194</f>
        <v>そうせい幼稚園</v>
      </c>
      <c r="V194" s="71"/>
      <c r="W194" s="70"/>
      <c r="DI194" s="54" t="s">
        <v>482</v>
      </c>
      <c r="DJ194" s="54" t="s">
        <v>847</v>
      </c>
    </row>
    <row r="195" spans="1:114">
      <c r="A195" s="74">
        <v>200096</v>
      </c>
      <c r="B195" s="68" t="s">
        <v>297</v>
      </c>
      <c r="C195" s="68" t="s">
        <v>1300</v>
      </c>
      <c r="D195" s="68" t="s">
        <v>156</v>
      </c>
      <c r="E195" s="68" t="s">
        <v>1451</v>
      </c>
      <c r="F195" s="68"/>
      <c r="G195" s="68"/>
      <c r="H195" s="68"/>
      <c r="I195" s="68">
        <v>60</v>
      </c>
      <c r="J195" s="68">
        <v>0</v>
      </c>
      <c r="K195" s="68">
        <v>36</v>
      </c>
      <c r="L195" s="68">
        <v>3</v>
      </c>
      <c r="M195" s="68">
        <v>21</v>
      </c>
      <c r="N195" s="68">
        <v>24</v>
      </c>
      <c r="O195" s="68">
        <v>0</v>
      </c>
      <c r="P195" s="68">
        <v>60</v>
      </c>
      <c r="Q195" s="69">
        <f t="shared" si="61"/>
        <v>200096</v>
      </c>
      <c r="R195" s="69">
        <f>COUNTIF($T$4:T195,T195)</f>
        <v>3</v>
      </c>
      <c r="S195" s="69" t="str">
        <f>IF(R195=1,COUNTIF($R$4:R195,1),"")</f>
        <v/>
      </c>
      <c r="T195" s="70" t="str">
        <f>施設状況!$D195&amp;施設状況!$B195</f>
        <v>北区02幼稚園</v>
      </c>
      <c r="U195" s="70" t="str">
        <f>施設状況!$E195</f>
        <v>藤幼稚園</v>
      </c>
      <c r="V195" s="71"/>
      <c r="W195" s="70"/>
      <c r="DI195" s="54" t="s">
        <v>1321</v>
      </c>
      <c r="DJ195" s="54" t="s">
        <v>1353</v>
      </c>
    </row>
    <row r="196" spans="1:114">
      <c r="A196" s="74">
        <v>200102</v>
      </c>
      <c r="B196" s="68" t="s">
        <v>297</v>
      </c>
      <c r="C196" s="68" t="s">
        <v>1300</v>
      </c>
      <c r="D196" s="68" t="s">
        <v>156</v>
      </c>
      <c r="E196" s="68" t="s">
        <v>1452</v>
      </c>
      <c r="F196" s="68"/>
      <c r="G196" s="68"/>
      <c r="H196" s="68"/>
      <c r="I196" s="68">
        <v>70</v>
      </c>
      <c r="J196" s="68">
        <v>0</v>
      </c>
      <c r="K196" s="68">
        <v>36</v>
      </c>
      <c r="L196" s="68">
        <v>6</v>
      </c>
      <c r="M196" s="68">
        <v>18</v>
      </c>
      <c r="N196" s="68">
        <v>24</v>
      </c>
      <c r="O196" s="68">
        <v>0</v>
      </c>
      <c r="P196" s="68">
        <v>60</v>
      </c>
      <c r="Q196" s="69">
        <f t="shared" si="61"/>
        <v>200102</v>
      </c>
      <c r="R196" s="69">
        <f>COUNTIF($T$4:T196,T196)</f>
        <v>4</v>
      </c>
      <c r="S196" s="69" t="str">
        <f>IF(R196=1,COUNTIF($R$4:R196,1),"")</f>
        <v/>
      </c>
      <c r="T196" s="70" t="str">
        <f>施設状況!$D196&amp;施設状況!$B196</f>
        <v>北区02幼稚園</v>
      </c>
      <c r="U196" s="70" t="str">
        <f>施設状況!$E196</f>
        <v>新琴似育英幼稚園</v>
      </c>
      <c r="V196" s="71"/>
      <c r="W196" s="70"/>
      <c r="DI196" s="54" t="s">
        <v>507</v>
      </c>
      <c r="DJ196" s="54" t="s">
        <v>850</v>
      </c>
    </row>
    <row r="197" spans="1:114">
      <c r="A197" s="74">
        <v>200112</v>
      </c>
      <c r="B197" s="68" t="s">
        <v>297</v>
      </c>
      <c r="C197" s="68" t="s">
        <v>1300</v>
      </c>
      <c r="D197" s="68" t="s">
        <v>156</v>
      </c>
      <c r="E197" s="68" t="s">
        <v>1453</v>
      </c>
      <c r="F197" s="68"/>
      <c r="G197" s="68"/>
      <c r="H197" s="68"/>
      <c r="I197" s="68">
        <v>60</v>
      </c>
      <c r="J197" s="68">
        <v>0</v>
      </c>
      <c r="K197" s="68">
        <v>35</v>
      </c>
      <c r="L197" s="68">
        <v>3</v>
      </c>
      <c r="M197" s="68">
        <v>22</v>
      </c>
      <c r="N197" s="68">
        <v>25</v>
      </c>
      <c r="O197" s="68">
        <v>0</v>
      </c>
      <c r="P197" s="68">
        <v>60</v>
      </c>
      <c r="Q197" s="69">
        <f t="shared" si="61"/>
        <v>200112</v>
      </c>
      <c r="R197" s="69">
        <f>COUNTIF($T$4:T197,T197)</f>
        <v>5</v>
      </c>
      <c r="S197" s="69" t="str">
        <f>IF(R197=1,COUNTIF($R$4:R197,1),"")</f>
        <v/>
      </c>
      <c r="T197" s="70" t="str">
        <f>施設状況!$D197&amp;施設状況!$B197</f>
        <v>北区02幼稚園</v>
      </c>
      <c r="U197" s="70" t="str">
        <f>施設状況!$E197</f>
        <v>札幌三育幼稚園</v>
      </c>
      <c r="V197" s="71"/>
      <c r="W197" s="70"/>
      <c r="DI197" s="54" t="s">
        <v>853</v>
      </c>
      <c r="DJ197" s="54" t="s">
        <v>854</v>
      </c>
    </row>
    <row r="198" spans="1:114">
      <c r="A198" s="74">
        <v>300078</v>
      </c>
      <c r="B198" s="68" t="s">
        <v>297</v>
      </c>
      <c r="C198" s="68" t="s">
        <v>1300</v>
      </c>
      <c r="D198" s="68" t="s">
        <v>185</v>
      </c>
      <c r="E198" s="68" t="s">
        <v>1454</v>
      </c>
      <c r="F198" s="68"/>
      <c r="G198" s="68"/>
      <c r="H198" s="68"/>
      <c r="I198" s="68">
        <v>90</v>
      </c>
      <c r="J198" s="68">
        <v>0</v>
      </c>
      <c r="K198" s="68">
        <v>54</v>
      </c>
      <c r="L198" s="68">
        <v>9</v>
      </c>
      <c r="M198" s="68">
        <v>27</v>
      </c>
      <c r="N198" s="68">
        <v>36</v>
      </c>
      <c r="O198" s="68">
        <v>0</v>
      </c>
      <c r="P198" s="68">
        <v>90</v>
      </c>
      <c r="Q198" s="69">
        <f t="shared" si="61"/>
        <v>300078</v>
      </c>
      <c r="R198" s="69">
        <f>COUNTIF($T$4:T198,T198)</f>
        <v>1</v>
      </c>
      <c r="S198" s="69">
        <f>IF(R198=1,COUNTIF($R$4:R198,1),"")</f>
        <v>13</v>
      </c>
      <c r="T198" s="70" t="str">
        <f>施設状況!$D198&amp;施設状況!$B198</f>
        <v>東区02幼稚園</v>
      </c>
      <c r="U198" s="70" t="str">
        <f>施設状況!$E198</f>
        <v>天使幼稚園</v>
      </c>
      <c r="V198" s="71"/>
      <c r="W198" s="70"/>
      <c r="DI198" s="54" t="s">
        <v>855</v>
      </c>
      <c r="DJ198" s="54" t="s">
        <v>856</v>
      </c>
    </row>
    <row r="199" spans="1:114">
      <c r="A199" s="74">
        <v>300079</v>
      </c>
      <c r="B199" s="68" t="s">
        <v>297</v>
      </c>
      <c r="C199" s="68" t="s">
        <v>1300</v>
      </c>
      <c r="D199" s="68" t="s">
        <v>185</v>
      </c>
      <c r="E199" s="68" t="s">
        <v>1455</v>
      </c>
      <c r="F199" s="68"/>
      <c r="G199" s="68"/>
      <c r="H199" s="68"/>
      <c r="I199" s="68">
        <v>130</v>
      </c>
      <c r="J199" s="68">
        <v>0</v>
      </c>
      <c r="K199" s="68">
        <v>75</v>
      </c>
      <c r="L199" s="68">
        <v>15</v>
      </c>
      <c r="M199" s="68">
        <v>40</v>
      </c>
      <c r="N199" s="68">
        <v>55</v>
      </c>
      <c r="O199" s="68">
        <v>0</v>
      </c>
      <c r="P199" s="68">
        <v>130</v>
      </c>
      <c r="Q199" s="69">
        <f t="shared" ref="Q199:Q262" si="62">A199</f>
        <v>300079</v>
      </c>
      <c r="R199" s="69">
        <f>COUNTIF($T$4:T199,T199)</f>
        <v>2</v>
      </c>
      <c r="S199" s="69" t="str">
        <f>IF(R199=1,COUNTIF($R$4:R199,1),"")</f>
        <v/>
      </c>
      <c r="T199" s="70" t="str">
        <f>施設状況!$D199&amp;施設状況!$B199</f>
        <v>東区02幼稚園</v>
      </c>
      <c r="U199" s="70" t="str">
        <f>施設状況!$E199</f>
        <v>あゆみ幼稚園</v>
      </c>
      <c r="V199" s="71"/>
      <c r="W199" s="70"/>
      <c r="DI199" s="54" t="s">
        <v>582</v>
      </c>
      <c r="DJ199" s="54" t="s">
        <v>857</v>
      </c>
    </row>
    <row r="200" spans="1:114">
      <c r="A200" s="74">
        <v>300080</v>
      </c>
      <c r="B200" s="68" t="s">
        <v>297</v>
      </c>
      <c r="C200" s="68" t="s">
        <v>1300</v>
      </c>
      <c r="D200" s="68" t="s">
        <v>185</v>
      </c>
      <c r="E200" s="68" t="s">
        <v>1456</v>
      </c>
      <c r="F200" s="68"/>
      <c r="G200" s="68"/>
      <c r="H200" s="68"/>
      <c r="I200" s="68">
        <v>90</v>
      </c>
      <c r="J200" s="68">
        <v>0</v>
      </c>
      <c r="K200" s="68">
        <v>54</v>
      </c>
      <c r="L200" s="68">
        <v>6</v>
      </c>
      <c r="M200" s="68">
        <v>30</v>
      </c>
      <c r="N200" s="68">
        <v>36</v>
      </c>
      <c r="O200" s="68">
        <v>0</v>
      </c>
      <c r="P200" s="68">
        <v>90</v>
      </c>
      <c r="Q200" s="69">
        <f t="shared" si="62"/>
        <v>300080</v>
      </c>
      <c r="R200" s="69">
        <f>COUNTIF($T$4:T200,T200)</f>
        <v>3</v>
      </c>
      <c r="S200" s="69" t="str">
        <f>IF(R200=1,COUNTIF($R$4:R200,1),"")</f>
        <v/>
      </c>
      <c r="T200" s="70" t="str">
        <f>施設状況!$D200&amp;施設状況!$B200</f>
        <v>東区02幼稚園</v>
      </c>
      <c r="U200" s="70" t="str">
        <f>施設状況!$E200</f>
        <v>あゆみ第二幼稚園</v>
      </c>
      <c r="V200" s="71"/>
      <c r="W200" s="70"/>
      <c r="DI200" s="54" t="s">
        <v>572</v>
      </c>
      <c r="DJ200" s="54" t="s">
        <v>858</v>
      </c>
    </row>
    <row r="201" spans="1:114">
      <c r="A201" s="74">
        <v>300089</v>
      </c>
      <c r="B201" s="68" t="s">
        <v>297</v>
      </c>
      <c r="C201" s="68" t="s">
        <v>1300</v>
      </c>
      <c r="D201" s="68" t="s">
        <v>185</v>
      </c>
      <c r="E201" s="68" t="s">
        <v>1457</v>
      </c>
      <c r="F201" s="68"/>
      <c r="G201" s="68"/>
      <c r="H201" s="68"/>
      <c r="I201" s="68">
        <v>120</v>
      </c>
      <c r="J201" s="68">
        <v>0</v>
      </c>
      <c r="K201" s="68">
        <v>75</v>
      </c>
      <c r="L201" s="68">
        <v>9</v>
      </c>
      <c r="M201" s="68">
        <v>36</v>
      </c>
      <c r="N201" s="68">
        <v>45</v>
      </c>
      <c r="O201" s="68">
        <v>0</v>
      </c>
      <c r="P201" s="68">
        <v>120</v>
      </c>
      <c r="Q201" s="69">
        <f t="shared" si="62"/>
        <v>300089</v>
      </c>
      <c r="R201" s="69">
        <f>COUNTIF($T$4:T201,T201)</f>
        <v>4</v>
      </c>
      <c r="S201" s="69" t="str">
        <f>IF(R201=1,COUNTIF($R$4:R201,1),"")</f>
        <v/>
      </c>
      <c r="T201" s="70" t="str">
        <f>施設状況!$D201&amp;施設状況!$B201</f>
        <v>東区02幼稚園</v>
      </c>
      <c r="U201" s="70" t="str">
        <f>施設状況!$E201</f>
        <v>札幌大谷大学附属幼稚園</v>
      </c>
      <c r="V201" s="71"/>
      <c r="W201" s="70"/>
      <c r="X201" s="70"/>
      <c r="Y201" s="70"/>
      <c r="Z201" s="70"/>
      <c r="AA201" s="70"/>
      <c r="AB201" s="70"/>
      <c r="AC201" s="70"/>
      <c r="AD201" s="70"/>
      <c r="AE201" s="70"/>
      <c r="DI201" s="54" t="s">
        <v>859</v>
      </c>
      <c r="DJ201" s="54" t="s">
        <v>860</v>
      </c>
    </row>
    <row r="202" spans="1:114">
      <c r="A202" s="74">
        <v>300091</v>
      </c>
      <c r="B202" s="68" t="s">
        <v>297</v>
      </c>
      <c r="C202" s="68" t="s">
        <v>1300</v>
      </c>
      <c r="D202" s="68" t="s">
        <v>185</v>
      </c>
      <c r="E202" s="68" t="s">
        <v>1458</v>
      </c>
      <c r="F202" s="68"/>
      <c r="G202" s="68"/>
      <c r="H202" s="68"/>
      <c r="I202" s="68">
        <v>130</v>
      </c>
      <c r="J202" s="68">
        <v>0</v>
      </c>
      <c r="K202" s="68">
        <v>72</v>
      </c>
      <c r="L202" s="68">
        <v>13</v>
      </c>
      <c r="M202" s="68">
        <v>35</v>
      </c>
      <c r="N202" s="68">
        <v>48</v>
      </c>
      <c r="O202" s="68">
        <v>0</v>
      </c>
      <c r="P202" s="68">
        <v>120</v>
      </c>
      <c r="Q202" s="69">
        <f t="shared" si="62"/>
        <v>300091</v>
      </c>
      <c r="R202" s="69">
        <f>COUNTIF($T$4:T202,T202)</f>
        <v>5</v>
      </c>
      <c r="S202" s="69" t="str">
        <f>IF(R202=1,COUNTIF($R$4:R202,1),"")</f>
        <v/>
      </c>
      <c r="T202" s="70" t="str">
        <f>施設状況!$D202&amp;施設状況!$B202</f>
        <v>東区02幼稚園</v>
      </c>
      <c r="U202" s="70" t="str">
        <f>施設状況!$E202</f>
        <v>札幌幼稚園</v>
      </c>
      <c r="V202" s="71"/>
      <c r="W202" s="70"/>
      <c r="DI202" s="54" t="s">
        <v>861</v>
      </c>
      <c r="DJ202" s="54" t="s">
        <v>862</v>
      </c>
    </row>
    <row r="203" spans="1:114">
      <c r="A203" s="74">
        <v>400062</v>
      </c>
      <c r="B203" s="68" t="s">
        <v>297</v>
      </c>
      <c r="C203" s="68" t="s">
        <v>1300</v>
      </c>
      <c r="D203" s="68" t="s">
        <v>210</v>
      </c>
      <c r="E203" s="68" t="s">
        <v>1459</v>
      </c>
      <c r="F203" s="68"/>
      <c r="G203" s="68"/>
      <c r="H203" s="68"/>
      <c r="I203" s="68">
        <v>160</v>
      </c>
      <c r="J203" s="68">
        <v>0</v>
      </c>
      <c r="K203" s="68">
        <v>90</v>
      </c>
      <c r="L203" s="68">
        <v>18</v>
      </c>
      <c r="M203" s="68">
        <v>52</v>
      </c>
      <c r="N203" s="68">
        <v>70</v>
      </c>
      <c r="O203" s="68">
        <v>0</v>
      </c>
      <c r="P203" s="68">
        <v>160</v>
      </c>
      <c r="Q203" s="69">
        <f t="shared" si="62"/>
        <v>400062</v>
      </c>
      <c r="R203" s="69">
        <f>COUNTIF($T$4:T203,T203)</f>
        <v>1</v>
      </c>
      <c r="S203" s="69">
        <f>IF(R203=1,COUNTIF($R$4:R203,1),"")</f>
        <v>14</v>
      </c>
      <c r="T203" s="70" t="str">
        <f>施設状況!$D203&amp;施設状況!$B203</f>
        <v>白石区02幼稚園</v>
      </c>
      <c r="U203" s="70" t="str">
        <f>施設状況!$E203</f>
        <v>しろいし幼稚園</v>
      </c>
      <c r="V203" s="71"/>
      <c r="W203" s="70"/>
      <c r="DI203" s="54" t="s">
        <v>863</v>
      </c>
      <c r="DJ203" s="54" t="s">
        <v>864</v>
      </c>
    </row>
    <row r="204" spans="1:114">
      <c r="A204" s="74">
        <v>400075</v>
      </c>
      <c r="B204" s="68" t="s">
        <v>297</v>
      </c>
      <c r="C204" s="68" t="s">
        <v>1300</v>
      </c>
      <c r="D204" s="68" t="s">
        <v>210</v>
      </c>
      <c r="E204" s="68" t="s">
        <v>301</v>
      </c>
      <c r="F204" s="68"/>
      <c r="G204" s="68"/>
      <c r="H204" s="68"/>
      <c r="I204" s="68">
        <v>90</v>
      </c>
      <c r="J204" s="68">
        <v>0</v>
      </c>
      <c r="K204" s="68">
        <v>51</v>
      </c>
      <c r="L204" s="68">
        <v>12</v>
      </c>
      <c r="M204" s="68">
        <v>27</v>
      </c>
      <c r="N204" s="68">
        <v>39</v>
      </c>
      <c r="O204" s="68">
        <v>0</v>
      </c>
      <c r="P204" s="68">
        <v>90</v>
      </c>
      <c r="Q204" s="69">
        <f t="shared" si="62"/>
        <v>400075</v>
      </c>
      <c r="R204" s="69">
        <f>COUNTIF($T$4:T204,T204)</f>
        <v>2</v>
      </c>
      <c r="S204" s="69" t="str">
        <f>IF(R204=1,COUNTIF($R$4:R204,1),"")</f>
        <v/>
      </c>
      <c r="T204" s="70" t="str">
        <f>施設状況!$D204&amp;施設状況!$B204</f>
        <v>白石区02幼稚園</v>
      </c>
      <c r="U204" s="70" t="str">
        <f>施設状況!$E204</f>
        <v>札幌白樺幼稚園</v>
      </c>
      <c r="V204" s="71"/>
      <c r="W204" s="70"/>
      <c r="DI204" s="54" t="s">
        <v>604</v>
      </c>
      <c r="DJ204" s="54" t="s">
        <v>868</v>
      </c>
    </row>
    <row r="205" spans="1:114">
      <c r="A205" s="74">
        <v>400076</v>
      </c>
      <c r="B205" s="68" t="s">
        <v>297</v>
      </c>
      <c r="C205" s="68" t="s">
        <v>1300</v>
      </c>
      <c r="D205" s="68" t="s">
        <v>210</v>
      </c>
      <c r="E205" s="68" t="s">
        <v>1460</v>
      </c>
      <c r="F205" s="68"/>
      <c r="G205" s="68"/>
      <c r="H205" s="68"/>
      <c r="I205" s="68">
        <v>80</v>
      </c>
      <c r="J205" s="68">
        <v>0</v>
      </c>
      <c r="K205" s="68">
        <v>45</v>
      </c>
      <c r="L205" s="68">
        <v>8</v>
      </c>
      <c r="M205" s="68">
        <v>27</v>
      </c>
      <c r="N205" s="68">
        <v>35</v>
      </c>
      <c r="O205" s="68">
        <v>20</v>
      </c>
      <c r="P205" s="68">
        <v>80</v>
      </c>
      <c r="Q205" s="69">
        <f t="shared" si="62"/>
        <v>400076</v>
      </c>
      <c r="R205" s="69">
        <f>COUNTIF($T$4:T205,T205)</f>
        <v>3</v>
      </c>
      <c r="S205" s="69" t="str">
        <f>IF(R205=1,COUNTIF($R$4:R205,1),"")</f>
        <v/>
      </c>
      <c r="T205" s="70" t="str">
        <f>施設状況!$D205&amp;施設状況!$B205</f>
        <v>白石区02幼稚園</v>
      </c>
      <c r="U205" s="70" t="str">
        <f>施設状況!$E205</f>
        <v>本郷幼稚園</v>
      </c>
      <c r="V205" s="71"/>
      <c r="W205" s="70"/>
      <c r="DI205" s="54" t="s">
        <v>869</v>
      </c>
      <c r="DJ205" s="54" t="s">
        <v>870</v>
      </c>
    </row>
    <row r="206" spans="1:114">
      <c r="A206" s="74">
        <v>450040</v>
      </c>
      <c r="B206" s="68" t="s">
        <v>297</v>
      </c>
      <c r="C206" s="68" t="s">
        <v>1300</v>
      </c>
      <c r="D206" s="68" t="s">
        <v>227</v>
      </c>
      <c r="E206" s="68" t="s">
        <v>302</v>
      </c>
      <c r="F206" s="68"/>
      <c r="G206" s="68"/>
      <c r="H206" s="68"/>
      <c r="I206" s="68">
        <v>120</v>
      </c>
      <c r="J206" s="68">
        <v>0</v>
      </c>
      <c r="K206" s="68">
        <v>66</v>
      </c>
      <c r="L206" s="68">
        <v>12</v>
      </c>
      <c r="M206" s="68">
        <v>42</v>
      </c>
      <c r="N206" s="68">
        <v>54</v>
      </c>
      <c r="O206" s="68">
        <v>0</v>
      </c>
      <c r="P206" s="68">
        <v>120</v>
      </c>
      <c r="Q206" s="69">
        <f t="shared" si="62"/>
        <v>450040</v>
      </c>
      <c r="R206" s="69">
        <f>COUNTIF($T$4:T206,T206)</f>
        <v>1</v>
      </c>
      <c r="S206" s="69">
        <f>IF(R206=1,COUNTIF($R$4:R206,1),"")</f>
        <v>15</v>
      </c>
      <c r="T206" s="70" t="str">
        <f>施設状況!$D206&amp;施設状況!$B206</f>
        <v>厚別区02幼稚園</v>
      </c>
      <c r="U206" s="70" t="str">
        <f>施設状況!$E206</f>
        <v>札幌みづほ幼稚園</v>
      </c>
      <c r="V206" s="71"/>
      <c r="W206" s="70"/>
      <c r="DI206" s="54" t="s">
        <v>874</v>
      </c>
      <c r="DJ206" s="54" t="s">
        <v>875</v>
      </c>
    </row>
    <row r="207" spans="1:114">
      <c r="A207" s="74">
        <v>450050</v>
      </c>
      <c r="B207" s="68" t="s">
        <v>297</v>
      </c>
      <c r="C207" s="68" t="s">
        <v>1300</v>
      </c>
      <c r="D207" s="68" t="s">
        <v>227</v>
      </c>
      <c r="E207" s="68" t="s">
        <v>1461</v>
      </c>
      <c r="F207" s="68"/>
      <c r="G207" s="68"/>
      <c r="H207" s="68"/>
      <c r="I207" s="68">
        <v>120</v>
      </c>
      <c r="J207" s="68">
        <v>0</v>
      </c>
      <c r="K207" s="68">
        <v>72</v>
      </c>
      <c r="L207" s="68">
        <v>12</v>
      </c>
      <c r="M207" s="68">
        <v>36</v>
      </c>
      <c r="N207" s="68">
        <v>48</v>
      </c>
      <c r="O207" s="68">
        <v>0</v>
      </c>
      <c r="P207" s="68">
        <v>120</v>
      </c>
      <c r="Q207" s="69">
        <f t="shared" si="62"/>
        <v>450050</v>
      </c>
      <c r="R207" s="69">
        <f>COUNTIF($T$4:T207,T207)</f>
        <v>2</v>
      </c>
      <c r="S207" s="69" t="str">
        <f>IF(R207=1,COUNTIF($R$4:R207,1),"")</f>
        <v/>
      </c>
      <c r="T207" s="70" t="str">
        <f>施設状況!$D207&amp;施設状況!$B207</f>
        <v>厚別区02幼稚園</v>
      </c>
      <c r="U207" s="70" t="str">
        <f>施設状況!$E207</f>
        <v>厚別幼稚園</v>
      </c>
      <c r="V207" s="71"/>
      <c r="W207" s="70"/>
      <c r="DI207" s="54" t="s">
        <v>657</v>
      </c>
      <c r="DJ207" s="54" t="s">
        <v>878</v>
      </c>
    </row>
    <row r="208" spans="1:114">
      <c r="A208" s="74">
        <v>500045</v>
      </c>
      <c r="B208" s="68" t="s">
        <v>297</v>
      </c>
      <c r="C208" s="68" t="s">
        <v>1300</v>
      </c>
      <c r="D208" s="68" t="s">
        <v>237</v>
      </c>
      <c r="E208" s="68" t="s">
        <v>303</v>
      </c>
      <c r="F208" s="68"/>
      <c r="G208" s="68"/>
      <c r="H208" s="68"/>
      <c r="I208" s="68">
        <v>90</v>
      </c>
      <c r="J208" s="68">
        <v>0</v>
      </c>
      <c r="K208" s="68">
        <v>54</v>
      </c>
      <c r="L208" s="68">
        <v>7</v>
      </c>
      <c r="M208" s="68">
        <v>29</v>
      </c>
      <c r="N208" s="68">
        <v>36</v>
      </c>
      <c r="O208" s="68">
        <v>0</v>
      </c>
      <c r="P208" s="68">
        <v>90</v>
      </c>
      <c r="Q208" s="69">
        <f t="shared" si="62"/>
        <v>500045</v>
      </c>
      <c r="R208" s="69">
        <f>COUNTIF($T$4:T208,T208)</f>
        <v>1</v>
      </c>
      <c r="S208" s="69">
        <f>IF(R208=1,COUNTIF($R$4:R208,1),"")</f>
        <v>16</v>
      </c>
      <c r="T208" s="70" t="str">
        <f>施設状況!$D208&amp;施設状況!$B208</f>
        <v>豊平区02幼稚園</v>
      </c>
      <c r="U208" s="70" t="str">
        <f>施設状況!$E208</f>
        <v>美晴幼稚園</v>
      </c>
      <c r="V208" s="71"/>
      <c r="W208" s="70"/>
      <c r="DI208" s="54" t="s">
        <v>676</v>
      </c>
      <c r="DJ208" s="54" t="s">
        <v>879</v>
      </c>
    </row>
    <row r="209" spans="1:114">
      <c r="A209" s="74">
        <v>500063</v>
      </c>
      <c r="B209" s="68" t="s">
        <v>297</v>
      </c>
      <c r="C209" s="68" t="s">
        <v>1300</v>
      </c>
      <c r="D209" s="68" t="s">
        <v>237</v>
      </c>
      <c r="E209" s="68" t="s">
        <v>1462</v>
      </c>
      <c r="F209" s="68"/>
      <c r="G209" s="68"/>
      <c r="H209" s="68"/>
      <c r="I209" s="68">
        <v>60</v>
      </c>
      <c r="J209" s="68">
        <v>0</v>
      </c>
      <c r="K209" s="68">
        <v>30</v>
      </c>
      <c r="L209" s="68">
        <v>10</v>
      </c>
      <c r="M209" s="68">
        <v>20</v>
      </c>
      <c r="N209" s="68">
        <v>30</v>
      </c>
      <c r="O209" s="68">
        <v>0</v>
      </c>
      <c r="P209" s="68">
        <v>60</v>
      </c>
      <c r="Q209" s="69">
        <f t="shared" si="62"/>
        <v>500063</v>
      </c>
      <c r="R209" s="69">
        <f>COUNTIF($T$4:T209,T209)</f>
        <v>2</v>
      </c>
      <c r="S209" s="69" t="str">
        <f>IF(R209=1,COUNTIF($R$4:R209,1),"")</f>
        <v/>
      </c>
      <c r="T209" s="70" t="str">
        <f>施設状況!$D209&amp;施設状況!$B209</f>
        <v>豊平区02幼稚園</v>
      </c>
      <c r="U209" s="70" t="str">
        <f>施設状況!$E209</f>
        <v>札幌若葉幼稚園</v>
      </c>
      <c r="V209" s="71"/>
      <c r="W209" s="70"/>
      <c r="DI209" s="54" t="s">
        <v>672</v>
      </c>
      <c r="DJ209" s="54" t="s">
        <v>880</v>
      </c>
    </row>
    <row r="210" spans="1:114">
      <c r="A210" s="74">
        <v>500075</v>
      </c>
      <c r="B210" s="68" t="s">
        <v>297</v>
      </c>
      <c r="C210" s="68" t="s">
        <v>1300</v>
      </c>
      <c r="D210" s="68" t="s">
        <v>237</v>
      </c>
      <c r="E210" s="68" t="s">
        <v>1463</v>
      </c>
      <c r="F210" s="68"/>
      <c r="G210" s="68"/>
      <c r="H210" s="68"/>
      <c r="I210" s="68">
        <v>120</v>
      </c>
      <c r="J210" s="68">
        <v>0</v>
      </c>
      <c r="K210" s="68">
        <v>63</v>
      </c>
      <c r="L210" s="68">
        <v>15</v>
      </c>
      <c r="M210" s="68">
        <v>42</v>
      </c>
      <c r="N210" s="68">
        <v>57</v>
      </c>
      <c r="O210" s="68">
        <v>0</v>
      </c>
      <c r="P210" s="68">
        <v>120</v>
      </c>
      <c r="Q210" s="69">
        <f t="shared" si="62"/>
        <v>500075</v>
      </c>
      <c r="R210" s="69">
        <f>COUNTIF($T$4:T210,T210)</f>
        <v>3</v>
      </c>
      <c r="S210" s="69" t="str">
        <f>IF(R210=1,COUNTIF($R$4:R210,1),"")</f>
        <v/>
      </c>
      <c r="T210" s="70" t="str">
        <f>施設状況!$D210&amp;施設状況!$B210</f>
        <v>豊平区02幼稚園</v>
      </c>
      <c r="U210" s="70" t="str">
        <f>施設状況!$E210</f>
        <v>札幌第一幼稚園</v>
      </c>
      <c r="V210" s="71"/>
      <c r="W210" s="70"/>
      <c r="DI210" s="54" t="s">
        <v>882</v>
      </c>
      <c r="DJ210" s="54" t="s">
        <v>883</v>
      </c>
    </row>
    <row r="211" spans="1:114">
      <c r="A211" s="74">
        <v>500076</v>
      </c>
      <c r="B211" s="68" t="s">
        <v>297</v>
      </c>
      <c r="C211" s="68" t="s">
        <v>1300</v>
      </c>
      <c r="D211" s="68" t="s">
        <v>237</v>
      </c>
      <c r="E211" s="68" t="s">
        <v>1464</v>
      </c>
      <c r="F211" s="68"/>
      <c r="G211" s="68"/>
      <c r="H211" s="68"/>
      <c r="I211" s="68">
        <v>105</v>
      </c>
      <c r="J211" s="68">
        <v>0</v>
      </c>
      <c r="K211" s="68">
        <v>60</v>
      </c>
      <c r="L211" s="68">
        <v>5</v>
      </c>
      <c r="M211" s="68">
        <v>25</v>
      </c>
      <c r="N211" s="68">
        <v>30</v>
      </c>
      <c r="O211" s="68">
        <v>0</v>
      </c>
      <c r="P211" s="68">
        <v>90</v>
      </c>
      <c r="Q211" s="69">
        <f t="shared" si="62"/>
        <v>500076</v>
      </c>
      <c r="R211" s="69">
        <f>COUNTIF($T$4:T211,T211)</f>
        <v>4</v>
      </c>
      <c r="S211" s="69" t="str">
        <f>IF(R211=1,COUNTIF($R$4:R211,1),"")</f>
        <v/>
      </c>
      <c r="T211" s="70" t="str">
        <f>施設状況!$D211&amp;施設状況!$B211</f>
        <v>豊平区02幼稚園</v>
      </c>
      <c r="U211" s="70" t="str">
        <f>施設状況!$E211</f>
        <v>西岡ふたば幼稚園</v>
      </c>
      <c r="V211" s="71"/>
      <c r="W211" s="70"/>
      <c r="DI211" s="54" t="s">
        <v>686</v>
      </c>
      <c r="DJ211" s="54" t="s">
        <v>884</v>
      </c>
    </row>
    <row r="212" spans="1:114">
      <c r="A212" s="74">
        <v>500077</v>
      </c>
      <c r="B212" s="68" t="s">
        <v>297</v>
      </c>
      <c r="C212" s="68" t="s">
        <v>1300</v>
      </c>
      <c r="D212" s="68" t="s">
        <v>237</v>
      </c>
      <c r="E212" s="68" t="s">
        <v>1465</v>
      </c>
      <c r="F212" s="68"/>
      <c r="G212" s="68"/>
      <c r="H212" s="68"/>
      <c r="I212" s="68">
        <v>120</v>
      </c>
      <c r="J212" s="68">
        <v>0</v>
      </c>
      <c r="K212" s="68">
        <v>72</v>
      </c>
      <c r="L212" s="68">
        <v>12</v>
      </c>
      <c r="M212" s="68">
        <v>36</v>
      </c>
      <c r="N212" s="68">
        <v>48</v>
      </c>
      <c r="O212" s="68">
        <v>0</v>
      </c>
      <c r="P212" s="68">
        <v>120</v>
      </c>
      <c r="Q212" s="69">
        <f t="shared" si="62"/>
        <v>500077</v>
      </c>
      <c r="R212" s="69">
        <f>COUNTIF($T$4:T212,T212)</f>
        <v>5</v>
      </c>
      <c r="S212" s="69" t="str">
        <f>IF(R212=1,COUNTIF($R$4:R212,1),"")</f>
        <v/>
      </c>
      <c r="T212" s="70" t="str">
        <f>施設状況!$D212&amp;施設状況!$B212</f>
        <v>豊平区02幼稚園</v>
      </c>
      <c r="U212" s="70" t="str">
        <f>施設状況!$E212</f>
        <v>札幌白ゆり幼稚園</v>
      </c>
      <c r="V212" s="71"/>
      <c r="W212" s="70"/>
      <c r="DI212" s="54" t="s">
        <v>885</v>
      </c>
      <c r="DJ212" s="54" t="s">
        <v>886</v>
      </c>
    </row>
    <row r="213" spans="1:114">
      <c r="A213" s="74">
        <v>500089</v>
      </c>
      <c r="B213" s="68" t="s">
        <v>297</v>
      </c>
      <c r="C213" s="68" t="s">
        <v>1300</v>
      </c>
      <c r="D213" s="68" t="s">
        <v>237</v>
      </c>
      <c r="E213" s="68" t="s">
        <v>1466</v>
      </c>
      <c r="F213" s="68"/>
      <c r="G213" s="68"/>
      <c r="H213" s="68"/>
      <c r="I213" s="68">
        <v>90</v>
      </c>
      <c r="J213" s="68">
        <v>0</v>
      </c>
      <c r="K213" s="68">
        <v>51</v>
      </c>
      <c r="L213" s="68">
        <v>9</v>
      </c>
      <c r="M213" s="68">
        <v>30</v>
      </c>
      <c r="N213" s="68">
        <v>39</v>
      </c>
      <c r="O213" s="68">
        <v>0</v>
      </c>
      <c r="P213" s="68">
        <v>90</v>
      </c>
      <c r="Q213" s="69">
        <f t="shared" si="62"/>
        <v>500089</v>
      </c>
      <c r="R213" s="69">
        <f>COUNTIF($T$4:T213,T213)</f>
        <v>6</v>
      </c>
      <c r="S213" s="69" t="str">
        <f>IF(R213=1,COUNTIF($R$4:R213,1),"")</f>
        <v/>
      </c>
      <c r="T213" s="70" t="str">
        <f>施設状況!$D213&amp;施設状況!$B213</f>
        <v>豊平区02幼稚園</v>
      </c>
      <c r="U213" s="70" t="str">
        <f>施設状況!$E213</f>
        <v>ふくずみ幼稚園</v>
      </c>
      <c r="V213" s="71"/>
      <c r="W213" s="70"/>
      <c r="DI213" s="54" t="s">
        <v>689</v>
      </c>
      <c r="DJ213" s="54" t="s">
        <v>1235</v>
      </c>
    </row>
    <row r="214" spans="1:114">
      <c r="A214" s="74">
        <v>500090</v>
      </c>
      <c r="B214" s="68" t="s">
        <v>297</v>
      </c>
      <c r="C214" s="68" t="s">
        <v>1300</v>
      </c>
      <c r="D214" s="68" t="s">
        <v>237</v>
      </c>
      <c r="E214" s="68" t="s">
        <v>1467</v>
      </c>
      <c r="F214" s="68"/>
      <c r="G214" s="68"/>
      <c r="H214" s="68"/>
      <c r="I214" s="68">
        <v>100</v>
      </c>
      <c r="J214" s="68">
        <v>0</v>
      </c>
      <c r="K214" s="68">
        <v>45</v>
      </c>
      <c r="L214" s="68">
        <v>15</v>
      </c>
      <c r="M214" s="68">
        <v>30</v>
      </c>
      <c r="N214" s="68">
        <v>45</v>
      </c>
      <c r="O214" s="68">
        <v>0</v>
      </c>
      <c r="P214" s="68">
        <v>90</v>
      </c>
      <c r="Q214" s="69">
        <f t="shared" si="62"/>
        <v>500090</v>
      </c>
      <c r="R214" s="69">
        <f>COUNTIF($T$4:T214,T214)</f>
        <v>7</v>
      </c>
      <c r="S214" s="69" t="str">
        <f>IF(R214=1,COUNTIF($R$4:R214,1),"")</f>
        <v/>
      </c>
      <c r="T214" s="70" t="str">
        <f>施設状況!$D214&amp;施設状況!$B214</f>
        <v>豊平区02幼稚園</v>
      </c>
      <c r="U214" s="70" t="str">
        <f>施設状況!$E214</f>
        <v>つきさむ幼稚園</v>
      </c>
      <c r="V214" s="71"/>
      <c r="W214" s="70"/>
      <c r="DI214" s="54" t="s">
        <v>672</v>
      </c>
      <c r="DJ214" s="54" t="s">
        <v>887</v>
      </c>
    </row>
    <row r="215" spans="1:114">
      <c r="A215" s="74">
        <v>500096</v>
      </c>
      <c r="B215" s="68" t="s">
        <v>297</v>
      </c>
      <c r="C215" s="68" t="s">
        <v>1300</v>
      </c>
      <c r="D215" s="68" t="s">
        <v>1294</v>
      </c>
      <c r="E215" s="68" t="s">
        <v>1468</v>
      </c>
      <c r="F215" s="68"/>
      <c r="G215" s="68"/>
      <c r="H215" s="68"/>
      <c r="I215" s="68">
        <v>60</v>
      </c>
      <c r="J215" s="68">
        <v>0</v>
      </c>
      <c r="K215" s="68">
        <v>33</v>
      </c>
      <c r="L215" s="68">
        <v>5</v>
      </c>
      <c r="M215" s="68">
        <v>22</v>
      </c>
      <c r="N215" s="68">
        <v>27</v>
      </c>
      <c r="O215" s="68">
        <v>0</v>
      </c>
      <c r="P215" s="68">
        <v>60</v>
      </c>
      <c r="Q215" s="69">
        <f t="shared" si="62"/>
        <v>500096</v>
      </c>
      <c r="R215" s="69">
        <f>COUNTIF($T$4:T215,T215)</f>
        <v>8</v>
      </c>
      <c r="S215" s="69" t="str">
        <f>IF(R215=1,COUNTIF($R$4:R215,1),"")</f>
        <v/>
      </c>
      <c r="T215" s="70" t="str">
        <f>施設状況!$D215&amp;施設状況!$B215</f>
        <v>豊平区02幼稚園</v>
      </c>
      <c r="U215" s="70" t="str">
        <f>施設状況!$E215</f>
        <v>幌南学園幼稚園</v>
      </c>
      <c r="V215" s="71"/>
      <c r="W215" s="70"/>
      <c r="DI215" s="54" t="s">
        <v>696</v>
      </c>
      <c r="DJ215" s="54" t="s">
        <v>1726</v>
      </c>
    </row>
    <row r="216" spans="1:114">
      <c r="A216" s="74">
        <v>550029</v>
      </c>
      <c r="B216" s="68" t="s">
        <v>297</v>
      </c>
      <c r="C216" s="68" t="s">
        <v>1300</v>
      </c>
      <c r="D216" s="68" t="s">
        <v>249</v>
      </c>
      <c r="E216" s="68" t="s">
        <v>1469</v>
      </c>
      <c r="F216" s="68"/>
      <c r="G216" s="68"/>
      <c r="H216" s="68"/>
      <c r="I216" s="68">
        <v>90</v>
      </c>
      <c r="J216" s="68">
        <v>0</v>
      </c>
      <c r="K216" s="68">
        <v>54</v>
      </c>
      <c r="L216" s="68">
        <v>9</v>
      </c>
      <c r="M216" s="68">
        <v>27</v>
      </c>
      <c r="N216" s="68">
        <v>36</v>
      </c>
      <c r="O216" s="68">
        <v>0</v>
      </c>
      <c r="P216" s="68">
        <v>90</v>
      </c>
      <c r="Q216" s="69">
        <f t="shared" si="62"/>
        <v>550029</v>
      </c>
      <c r="R216" s="69">
        <f>COUNTIF($T$4:T216,T216)</f>
        <v>1</v>
      </c>
      <c r="S216" s="69">
        <f>IF(R216=1,COUNTIF($R$4:R216,1),"")</f>
        <v>17</v>
      </c>
      <c r="T216" s="70" t="str">
        <f>施設状況!$D216&amp;施設状況!$B216</f>
        <v>清田区02幼稚園</v>
      </c>
      <c r="U216" s="70" t="str">
        <f>施設状況!$E216</f>
        <v>清田幼稚園</v>
      </c>
      <c r="V216" s="71"/>
      <c r="W216" s="70"/>
      <c r="DI216" s="54" t="s">
        <v>892</v>
      </c>
      <c r="DJ216" s="54" t="s">
        <v>893</v>
      </c>
    </row>
    <row r="217" spans="1:114">
      <c r="A217" s="74">
        <v>600028</v>
      </c>
      <c r="B217" s="68" t="s">
        <v>297</v>
      </c>
      <c r="C217" s="68" t="s">
        <v>1300</v>
      </c>
      <c r="D217" s="68" t="s">
        <v>255</v>
      </c>
      <c r="E217" s="68" t="s">
        <v>304</v>
      </c>
      <c r="F217" s="68"/>
      <c r="G217" s="68"/>
      <c r="H217" s="68"/>
      <c r="I217" s="68">
        <v>60</v>
      </c>
      <c r="J217" s="68">
        <v>0</v>
      </c>
      <c r="K217" s="68">
        <v>33</v>
      </c>
      <c r="L217" s="68">
        <v>5</v>
      </c>
      <c r="M217" s="68">
        <v>22</v>
      </c>
      <c r="N217" s="68">
        <v>27</v>
      </c>
      <c r="O217" s="68">
        <v>0</v>
      </c>
      <c r="P217" s="68">
        <v>60</v>
      </c>
      <c r="Q217" s="69">
        <f t="shared" si="62"/>
        <v>600028</v>
      </c>
      <c r="R217" s="69">
        <f>COUNTIF($T$4:T217,T217)</f>
        <v>1</v>
      </c>
      <c r="S217" s="69">
        <f>IF(R217=1,COUNTIF($R$4:R217,1),"")</f>
        <v>18</v>
      </c>
      <c r="T217" s="70" t="str">
        <f>施設状況!$D217&amp;施設状況!$B217</f>
        <v>南区02幼稚園</v>
      </c>
      <c r="U217" s="70" t="str">
        <f>施設状況!$E217</f>
        <v>真駒内聖母幼稚園</v>
      </c>
      <c r="V217" s="71"/>
      <c r="W217" s="70"/>
      <c r="DI217" s="54" t="s">
        <v>896</v>
      </c>
      <c r="DJ217" s="54" t="s">
        <v>897</v>
      </c>
    </row>
    <row r="218" spans="1:114">
      <c r="A218" s="74">
        <v>600034</v>
      </c>
      <c r="B218" s="68" t="s">
        <v>297</v>
      </c>
      <c r="C218" s="68" t="s">
        <v>1300</v>
      </c>
      <c r="D218" s="68" t="s">
        <v>255</v>
      </c>
      <c r="E218" s="68" t="s">
        <v>306</v>
      </c>
      <c r="F218" s="68"/>
      <c r="G218" s="68"/>
      <c r="H218" s="68"/>
      <c r="I218" s="68">
        <v>90</v>
      </c>
      <c r="J218" s="68">
        <v>0</v>
      </c>
      <c r="K218" s="68">
        <v>50</v>
      </c>
      <c r="L218" s="68">
        <v>8</v>
      </c>
      <c r="M218" s="68">
        <v>32</v>
      </c>
      <c r="N218" s="68">
        <v>40</v>
      </c>
      <c r="O218" s="68">
        <v>0</v>
      </c>
      <c r="P218" s="68">
        <v>90</v>
      </c>
      <c r="Q218" s="69">
        <f t="shared" si="62"/>
        <v>600034</v>
      </c>
      <c r="R218" s="69">
        <f>COUNTIF($T$4:T218,T218)</f>
        <v>2</v>
      </c>
      <c r="S218" s="69" t="str">
        <f>IF(R218=1,COUNTIF($R$4:R218,1),"")</f>
        <v/>
      </c>
      <c r="T218" s="70" t="str">
        <f>施設状況!$D218&amp;施設状況!$B218</f>
        <v>南区02幼稚園</v>
      </c>
      <c r="U218" s="70" t="str">
        <f>施設状況!$E218</f>
        <v>札幌みすまい幼稚園</v>
      </c>
      <c r="V218" s="71"/>
      <c r="W218" s="70"/>
      <c r="DI218" s="54" t="s">
        <v>901</v>
      </c>
      <c r="DJ218" s="54" t="s">
        <v>902</v>
      </c>
    </row>
    <row r="219" spans="1:114">
      <c r="A219" s="74">
        <v>600033</v>
      </c>
      <c r="B219" s="68" t="s">
        <v>297</v>
      </c>
      <c r="C219" s="68" t="s">
        <v>1300</v>
      </c>
      <c r="D219" s="68" t="s">
        <v>255</v>
      </c>
      <c r="E219" s="68" t="s">
        <v>305</v>
      </c>
      <c r="F219" s="68"/>
      <c r="G219" s="68"/>
      <c r="H219" s="68"/>
      <c r="I219" s="68">
        <v>60</v>
      </c>
      <c r="J219" s="68">
        <v>0</v>
      </c>
      <c r="K219" s="68">
        <v>33</v>
      </c>
      <c r="L219" s="68">
        <v>5</v>
      </c>
      <c r="M219" s="68">
        <v>22</v>
      </c>
      <c r="N219" s="68">
        <v>27</v>
      </c>
      <c r="O219" s="68">
        <v>0</v>
      </c>
      <c r="P219" s="68">
        <v>60</v>
      </c>
      <c r="Q219" s="69">
        <f t="shared" si="62"/>
        <v>600033</v>
      </c>
      <c r="R219" s="69">
        <f>COUNTIF($T$4:T219,T219)</f>
        <v>3</v>
      </c>
      <c r="S219" s="69" t="str">
        <f>IF(R219=1,COUNTIF($R$4:R219,1),"")</f>
        <v/>
      </c>
      <c r="T219" s="70" t="str">
        <f>施設状況!$D219&amp;施設状況!$B219</f>
        <v>南区02幼稚園</v>
      </c>
      <c r="U219" s="70" t="str">
        <f>施設状況!$E219</f>
        <v>札幌梅香幼稚園</v>
      </c>
      <c r="V219" s="71"/>
      <c r="W219" s="70"/>
      <c r="DI219" s="54" t="s">
        <v>899</v>
      </c>
      <c r="DJ219" s="54" t="s">
        <v>900</v>
      </c>
    </row>
    <row r="220" spans="1:114">
      <c r="A220" s="74">
        <v>600037</v>
      </c>
      <c r="B220" s="68" t="s">
        <v>297</v>
      </c>
      <c r="C220" s="68" t="s">
        <v>1300</v>
      </c>
      <c r="D220" s="68" t="s">
        <v>255</v>
      </c>
      <c r="E220" s="68" t="s">
        <v>1470</v>
      </c>
      <c r="F220" s="68"/>
      <c r="G220" s="68"/>
      <c r="H220" s="68"/>
      <c r="I220" s="68">
        <v>90</v>
      </c>
      <c r="J220" s="68">
        <v>0</v>
      </c>
      <c r="K220" s="68">
        <v>50</v>
      </c>
      <c r="L220" s="68">
        <v>9</v>
      </c>
      <c r="M220" s="68">
        <v>31</v>
      </c>
      <c r="N220" s="68">
        <v>40</v>
      </c>
      <c r="O220" s="68">
        <v>0</v>
      </c>
      <c r="P220" s="68">
        <v>90</v>
      </c>
      <c r="Q220" s="69">
        <f t="shared" si="62"/>
        <v>600037</v>
      </c>
      <c r="R220" s="69">
        <f>COUNTIF($T$4:T220,T220)</f>
        <v>4</v>
      </c>
      <c r="S220" s="69" t="str">
        <f>IF(R220=1,COUNTIF($R$4:R220,1),"")</f>
        <v/>
      </c>
      <c r="T220" s="70" t="str">
        <f>施設状況!$D220&amp;施設状況!$B220</f>
        <v>南区02幼稚園</v>
      </c>
      <c r="U220" s="70" t="str">
        <f>施設状況!$E220</f>
        <v>森の幼稚園</v>
      </c>
      <c r="V220" s="71"/>
      <c r="W220" s="70"/>
      <c r="DI220" s="54" t="s">
        <v>898</v>
      </c>
      <c r="DJ220" s="54" t="s">
        <v>1354</v>
      </c>
    </row>
    <row r="221" spans="1:114">
      <c r="A221" s="74">
        <v>600041</v>
      </c>
      <c r="B221" s="68" t="s">
        <v>297</v>
      </c>
      <c r="C221" s="68" t="s">
        <v>1300</v>
      </c>
      <c r="D221" s="68" t="s">
        <v>255</v>
      </c>
      <c r="E221" s="68" t="s">
        <v>1471</v>
      </c>
      <c r="F221" s="68"/>
      <c r="G221" s="68"/>
      <c r="H221" s="68"/>
      <c r="I221" s="68">
        <v>60</v>
      </c>
      <c r="J221" s="68">
        <v>0</v>
      </c>
      <c r="K221" s="68">
        <v>33</v>
      </c>
      <c r="L221" s="68">
        <v>6</v>
      </c>
      <c r="M221" s="68">
        <v>21</v>
      </c>
      <c r="N221" s="68">
        <v>27</v>
      </c>
      <c r="O221" s="68">
        <v>0</v>
      </c>
      <c r="P221" s="68">
        <v>60</v>
      </c>
      <c r="Q221" s="69">
        <f t="shared" si="62"/>
        <v>600041</v>
      </c>
      <c r="R221" s="69">
        <f>COUNTIF($T$4:T221,T221)</f>
        <v>5</v>
      </c>
      <c r="S221" s="69" t="str">
        <f>IF(R221=1,COUNTIF($R$4:R221,1),"")</f>
        <v/>
      </c>
      <c r="T221" s="70" t="str">
        <f>施設状況!$D221&amp;施設状況!$B221</f>
        <v>南区02幼稚園</v>
      </c>
      <c r="U221" s="70" t="str">
        <f>施設状況!$E221</f>
        <v>真駒内幼稚園</v>
      </c>
      <c r="V221" s="71"/>
      <c r="W221" s="70"/>
      <c r="DI221" s="54" t="s">
        <v>737</v>
      </c>
      <c r="DJ221" s="54" t="s">
        <v>738</v>
      </c>
    </row>
    <row r="222" spans="1:114">
      <c r="A222" s="74">
        <v>600043</v>
      </c>
      <c r="B222" s="68" t="s">
        <v>297</v>
      </c>
      <c r="C222" s="68" t="s">
        <v>1300</v>
      </c>
      <c r="D222" s="68" t="s">
        <v>255</v>
      </c>
      <c r="E222" s="68" t="s">
        <v>1472</v>
      </c>
      <c r="F222" s="68"/>
      <c r="G222" s="68"/>
      <c r="H222" s="68"/>
      <c r="I222" s="68">
        <v>60</v>
      </c>
      <c r="J222" s="68">
        <v>0</v>
      </c>
      <c r="K222" s="68">
        <v>33</v>
      </c>
      <c r="L222" s="68">
        <v>6</v>
      </c>
      <c r="M222" s="68">
        <v>21</v>
      </c>
      <c r="N222" s="68">
        <v>27</v>
      </c>
      <c r="O222" s="68">
        <v>0</v>
      </c>
      <c r="P222" s="68">
        <v>60</v>
      </c>
      <c r="Q222" s="69">
        <f t="shared" si="62"/>
        <v>600043</v>
      </c>
      <c r="R222" s="69">
        <f>COUNTIF($T$4:T222,T222)</f>
        <v>6</v>
      </c>
      <c r="S222" s="69" t="str">
        <f>IF(R222=1,COUNTIF($R$4:R222,1),"")</f>
        <v/>
      </c>
      <c r="T222" s="70" t="str">
        <f>施設状況!$D222&amp;施設状況!$B222</f>
        <v>南区02幼稚園</v>
      </c>
      <c r="U222" s="70" t="str">
        <f>施設状況!$E222</f>
        <v>藤ヶ丘幼稚園</v>
      </c>
      <c r="V222" s="71"/>
      <c r="W222" s="70"/>
      <c r="DI222" s="54" t="s">
        <v>741</v>
      </c>
      <c r="DJ222" s="54" t="s">
        <v>1355</v>
      </c>
    </row>
    <row r="223" spans="1:114">
      <c r="A223" s="74">
        <v>600045</v>
      </c>
      <c r="B223" s="68" t="s">
        <v>297</v>
      </c>
      <c r="C223" s="68" t="s">
        <v>1300</v>
      </c>
      <c r="D223" s="68" t="s">
        <v>255</v>
      </c>
      <c r="E223" s="68" t="s">
        <v>1473</v>
      </c>
      <c r="F223" s="68"/>
      <c r="G223" s="68"/>
      <c r="H223" s="68"/>
      <c r="I223" s="68">
        <v>30</v>
      </c>
      <c r="J223" s="68">
        <v>0</v>
      </c>
      <c r="K223" s="68">
        <v>18</v>
      </c>
      <c r="L223" s="68">
        <v>3</v>
      </c>
      <c r="M223" s="68">
        <v>9</v>
      </c>
      <c r="N223" s="68">
        <v>12</v>
      </c>
      <c r="O223" s="68">
        <v>0</v>
      </c>
      <c r="P223" s="68">
        <v>30</v>
      </c>
      <c r="Q223" s="69">
        <f t="shared" si="62"/>
        <v>600045</v>
      </c>
      <c r="R223" s="69">
        <f>COUNTIF($T$4:T223,T223)</f>
        <v>7</v>
      </c>
      <c r="S223" s="69" t="str">
        <f>IF(R223=1,COUNTIF($R$4:R223,1),"")</f>
        <v/>
      </c>
      <c r="T223" s="70" t="str">
        <f>施設状況!$D223&amp;施設状況!$B223</f>
        <v>南区02幼稚園</v>
      </c>
      <c r="U223" s="70" t="str">
        <f>施設状況!$E223</f>
        <v>札幌わかくさ幼稚園</v>
      </c>
      <c r="V223" s="71"/>
      <c r="W223" s="70"/>
      <c r="DI223" s="54" t="s">
        <v>907</v>
      </c>
      <c r="DJ223" s="54" t="s">
        <v>908</v>
      </c>
    </row>
    <row r="224" spans="1:114">
      <c r="A224" s="74">
        <v>600046</v>
      </c>
      <c r="B224" s="68" t="s">
        <v>297</v>
      </c>
      <c r="C224" s="68" t="s">
        <v>1300</v>
      </c>
      <c r="D224" s="68" t="s">
        <v>255</v>
      </c>
      <c r="E224" s="68" t="s">
        <v>1474</v>
      </c>
      <c r="F224" s="68"/>
      <c r="G224" s="68"/>
      <c r="H224" s="68"/>
      <c r="I224" s="68">
        <v>90</v>
      </c>
      <c r="J224" s="68">
        <v>0</v>
      </c>
      <c r="K224" s="68">
        <v>49</v>
      </c>
      <c r="L224" s="68">
        <v>9</v>
      </c>
      <c r="M224" s="68">
        <v>32</v>
      </c>
      <c r="N224" s="68">
        <v>41</v>
      </c>
      <c r="O224" s="68">
        <v>0</v>
      </c>
      <c r="P224" s="68">
        <v>90</v>
      </c>
      <c r="Q224" s="69">
        <f t="shared" si="62"/>
        <v>600046</v>
      </c>
      <c r="R224" s="69">
        <f>COUNTIF($T$4:T224,T224)</f>
        <v>8</v>
      </c>
      <c r="S224" s="69" t="str">
        <f>IF(R224=1,COUNTIF($R$4:R224,1),"")</f>
        <v/>
      </c>
      <c r="T224" s="70" t="str">
        <f>施設状況!$D224&amp;施設状況!$B224</f>
        <v>南区02幼稚園</v>
      </c>
      <c r="U224" s="70" t="str">
        <f>施設状況!$E224</f>
        <v>もなみ幼稚園</v>
      </c>
      <c r="V224" s="71"/>
      <c r="W224" s="70"/>
      <c r="DI224" s="54" t="s">
        <v>743</v>
      </c>
      <c r="DJ224" s="54" t="s">
        <v>744</v>
      </c>
    </row>
    <row r="225" spans="1:114">
      <c r="A225" s="74">
        <v>600047</v>
      </c>
      <c r="B225" s="68" t="s">
        <v>297</v>
      </c>
      <c r="C225" s="68" t="s">
        <v>1300</v>
      </c>
      <c r="D225" s="68" t="s">
        <v>255</v>
      </c>
      <c r="E225" s="68" t="s">
        <v>1475</v>
      </c>
      <c r="F225" s="68"/>
      <c r="G225" s="68"/>
      <c r="H225" s="68"/>
      <c r="I225" s="68">
        <v>40</v>
      </c>
      <c r="J225" s="68">
        <v>0</v>
      </c>
      <c r="K225" s="68">
        <v>22</v>
      </c>
      <c r="L225" s="68">
        <v>4</v>
      </c>
      <c r="M225" s="68">
        <v>14</v>
      </c>
      <c r="N225" s="68">
        <v>18</v>
      </c>
      <c r="O225" s="68">
        <v>0</v>
      </c>
      <c r="P225" s="68">
        <v>40</v>
      </c>
      <c r="Q225" s="69">
        <f t="shared" si="62"/>
        <v>600047</v>
      </c>
      <c r="R225" s="69">
        <f>COUNTIF($T$4:T225,T225)</f>
        <v>9</v>
      </c>
      <c r="S225" s="69" t="str">
        <f>IF(R225=1,COUNTIF($R$4:R225,1),"")</f>
        <v/>
      </c>
      <c r="T225" s="70" t="str">
        <f>施設状況!$D225&amp;施設状況!$B225</f>
        <v>南区02幼稚園</v>
      </c>
      <c r="U225" s="70" t="str">
        <f>施設状況!$E225</f>
        <v>第２もなみ幼稚園</v>
      </c>
      <c r="V225" s="71"/>
      <c r="W225" s="70"/>
      <c r="DI225" s="54" t="s">
        <v>1322</v>
      </c>
      <c r="DJ225" s="54" t="s">
        <v>1356</v>
      </c>
    </row>
    <row r="226" spans="1:114">
      <c r="A226" s="74">
        <v>700068</v>
      </c>
      <c r="B226" s="68" t="s">
        <v>297</v>
      </c>
      <c r="C226" s="68" t="s">
        <v>1300</v>
      </c>
      <c r="D226" s="68" t="s">
        <v>262</v>
      </c>
      <c r="E226" s="68" t="s">
        <v>1476</v>
      </c>
      <c r="F226" s="68"/>
      <c r="G226" s="68"/>
      <c r="H226" s="68"/>
      <c r="I226" s="68">
        <v>50</v>
      </c>
      <c r="J226" s="68">
        <v>0</v>
      </c>
      <c r="K226" s="68">
        <v>27</v>
      </c>
      <c r="L226" s="68">
        <v>5</v>
      </c>
      <c r="M226" s="68">
        <v>18</v>
      </c>
      <c r="N226" s="68">
        <v>23</v>
      </c>
      <c r="O226" s="68">
        <v>0</v>
      </c>
      <c r="P226" s="68">
        <v>50</v>
      </c>
      <c r="Q226" s="69">
        <f t="shared" si="62"/>
        <v>700068</v>
      </c>
      <c r="R226" s="69">
        <f>COUNTIF($T$4:T226,T226)</f>
        <v>1</v>
      </c>
      <c r="S226" s="69">
        <f>IF(R226=1,COUNTIF($R$4:R226,1),"")</f>
        <v>19</v>
      </c>
      <c r="T226" s="70" t="str">
        <f>施設状況!$D226&amp;施設状況!$B226</f>
        <v>西区02幼稚園</v>
      </c>
      <c r="U226" s="70" t="str">
        <f>施設状況!$E226</f>
        <v>あづま幼稚園</v>
      </c>
      <c r="V226" s="71"/>
      <c r="W226" s="70"/>
      <c r="DI226" s="54" t="s">
        <v>911</v>
      </c>
      <c r="DJ226" s="54" t="s">
        <v>912</v>
      </c>
    </row>
    <row r="227" spans="1:114">
      <c r="A227" s="74">
        <v>700075</v>
      </c>
      <c r="B227" s="68" t="s">
        <v>297</v>
      </c>
      <c r="C227" s="68" t="s">
        <v>1300</v>
      </c>
      <c r="D227" s="68" t="s">
        <v>262</v>
      </c>
      <c r="E227" s="68" t="s">
        <v>1477</v>
      </c>
      <c r="F227" s="68"/>
      <c r="G227" s="68"/>
      <c r="H227" s="68"/>
      <c r="I227" s="68">
        <v>40</v>
      </c>
      <c r="J227" s="68">
        <v>0</v>
      </c>
      <c r="K227" s="68">
        <v>24</v>
      </c>
      <c r="L227" s="68">
        <v>2</v>
      </c>
      <c r="M227" s="68">
        <v>14</v>
      </c>
      <c r="N227" s="68">
        <v>16</v>
      </c>
      <c r="O227" s="68">
        <v>0</v>
      </c>
      <c r="P227" s="68">
        <v>40</v>
      </c>
      <c r="Q227" s="69">
        <f t="shared" si="62"/>
        <v>700075</v>
      </c>
      <c r="R227" s="69">
        <f>COUNTIF($T$4:T227,T227)</f>
        <v>2</v>
      </c>
      <c r="S227" s="69" t="str">
        <f>IF(R227=1,COUNTIF($R$4:R227,1),"")</f>
        <v/>
      </c>
      <c r="T227" s="70" t="str">
        <f>施設状況!$D227&amp;施設状況!$B227</f>
        <v>西区02幼稚園</v>
      </c>
      <c r="U227" s="70" t="str">
        <f>施設状況!$E227</f>
        <v>西野札幌幼稚園</v>
      </c>
      <c r="V227" s="71"/>
      <c r="W227" s="70"/>
      <c r="DI227" s="54" t="s">
        <v>913</v>
      </c>
      <c r="DJ227" s="54" t="s">
        <v>914</v>
      </c>
    </row>
    <row r="228" spans="1:114">
      <c r="A228" s="74">
        <v>700096</v>
      </c>
      <c r="B228" s="68" t="s">
        <v>1479</v>
      </c>
      <c r="C228" s="68" t="s">
        <v>1300</v>
      </c>
      <c r="D228" s="68" t="s">
        <v>262</v>
      </c>
      <c r="E228" s="68" t="s">
        <v>1478</v>
      </c>
      <c r="F228" s="68"/>
      <c r="G228" s="68"/>
      <c r="H228" s="68"/>
      <c r="I228" s="68">
        <v>90</v>
      </c>
      <c r="J228" s="68">
        <v>0</v>
      </c>
      <c r="K228" s="68">
        <v>51</v>
      </c>
      <c r="L228" s="68">
        <v>5</v>
      </c>
      <c r="M228" s="68">
        <v>34</v>
      </c>
      <c r="N228" s="68">
        <v>39</v>
      </c>
      <c r="O228" s="68">
        <v>0</v>
      </c>
      <c r="P228" s="68">
        <v>90</v>
      </c>
      <c r="Q228" s="69">
        <f t="shared" si="62"/>
        <v>700096</v>
      </c>
      <c r="R228" s="69">
        <f>COUNTIF($T$4:T228,T228)</f>
        <v>3</v>
      </c>
      <c r="S228" s="69" t="str">
        <f>IF(R228=1,COUNTIF($R$4:R228,1),"")</f>
        <v/>
      </c>
      <c r="T228" s="70" t="str">
        <f>施設状況!$D228&amp;施設状況!$B228</f>
        <v>西区02幼稚園</v>
      </c>
      <c r="U228" s="70" t="str">
        <f>施設状況!$E228</f>
        <v>琴似中央幼稚園</v>
      </c>
      <c r="V228" s="71"/>
      <c r="W228" s="70"/>
      <c r="DI228" s="54" t="s">
        <v>1323</v>
      </c>
      <c r="DJ228" s="54" t="s">
        <v>1357</v>
      </c>
    </row>
    <row r="229" spans="1:114">
      <c r="A229" s="97">
        <v>999999</v>
      </c>
      <c r="B229" s="68" t="s">
        <v>1479</v>
      </c>
      <c r="C229" s="68" t="s">
        <v>1480</v>
      </c>
      <c r="D229" s="76" t="s">
        <v>1481</v>
      </c>
      <c r="E229" s="68"/>
      <c r="F229" s="68"/>
      <c r="G229" s="68"/>
      <c r="H229" s="68"/>
      <c r="I229" s="68">
        <v>90</v>
      </c>
      <c r="J229" s="68">
        <v>0</v>
      </c>
      <c r="K229" s="68">
        <v>51</v>
      </c>
      <c r="L229" s="68">
        <v>5</v>
      </c>
      <c r="M229" s="68">
        <v>34</v>
      </c>
      <c r="N229" s="68">
        <v>39</v>
      </c>
      <c r="O229" s="68">
        <v>0</v>
      </c>
      <c r="P229" s="68">
        <v>90</v>
      </c>
      <c r="Q229" s="69">
        <f t="shared" si="62"/>
        <v>999999</v>
      </c>
      <c r="R229" s="69">
        <f>COUNTIF($T$4:T229,T229)</f>
        <v>1</v>
      </c>
      <c r="S229" s="69">
        <f>IF(R229=1,COUNTIF($R$4:R229,1),"")</f>
        <v>20</v>
      </c>
      <c r="T229" s="70" t="str">
        <f>施設状況!$D229&amp;施設状況!$B229</f>
        <v>手稲区02幼稚園</v>
      </c>
      <c r="U229" s="70">
        <f>施設状況!$E229</f>
        <v>0</v>
      </c>
      <c r="V229" s="71"/>
      <c r="W229" s="70"/>
      <c r="DI229" s="54" t="e">
        <v>#N/A</v>
      </c>
      <c r="DJ229" s="54" t="e">
        <v>#N/A</v>
      </c>
    </row>
    <row r="230" spans="1:114">
      <c r="A230" s="74">
        <v>100019</v>
      </c>
      <c r="B230" s="68" t="s">
        <v>307</v>
      </c>
      <c r="C230" s="68" t="s">
        <v>1301</v>
      </c>
      <c r="D230" s="68" t="s">
        <v>134</v>
      </c>
      <c r="E230" s="68" t="s">
        <v>1484</v>
      </c>
      <c r="F230" s="68"/>
      <c r="G230" s="68"/>
      <c r="H230" s="68"/>
      <c r="I230" s="68">
        <v>60</v>
      </c>
      <c r="J230" s="68">
        <v>0</v>
      </c>
      <c r="K230" s="68">
        <v>35</v>
      </c>
      <c r="L230" s="68">
        <v>3</v>
      </c>
      <c r="M230" s="68">
        <v>22</v>
      </c>
      <c r="N230" s="68">
        <v>25</v>
      </c>
      <c r="O230" s="68">
        <v>0</v>
      </c>
      <c r="P230" s="68">
        <v>60</v>
      </c>
      <c r="Q230" s="69">
        <f t="shared" si="62"/>
        <v>100019</v>
      </c>
      <c r="R230" s="69">
        <f>COUNTIF($T$4:T230,T230)</f>
        <v>1</v>
      </c>
      <c r="S230" s="69">
        <f>IF(R230=1,COUNTIF($R$4:R230,1),"")</f>
        <v>21</v>
      </c>
      <c r="T230" s="70" t="str">
        <f>施設状況!$D230&amp;施設状況!$B230</f>
        <v>中央区03認定こども園</v>
      </c>
      <c r="U230" s="70" t="str">
        <f>施設状況!$E230</f>
        <v>認定こども園大谷オアシス保育園</v>
      </c>
      <c r="V230" s="71"/>
      <c r="W230" s="70"/>
      <c r="DI230" s="54" t="s">
        <v>434</v>
      </c>
      <c r="DJ230" s="54" t="s">
        <v>839</v>
      </c>
    </row>
    <row r="231" spans="1:114">
      <c r="A231" s="74">
        <v>100038</v>
      </c>
      <c r="B231" s="68" t="s">
        <v>307</v>
      </c>
      <c r="C231" s="68" t="s">
        <v>1301</v>
      </c>
      <c r="D231" s="68" t="s">
        <v>134</v>
      </c>
      <c r="E231" s="68" t="s">
        <v>309</v>
      </c>
      <c r="F231" s="68"/>
      <c r="G231" s="68"/>
      <c r="H231" s="68"/>
      <c r="I231" s="68">
        <v>160</v>
      </c>
      <c r="J231" s="68">
        <v>0</v>
      </c>
      <c r="K231" s="68">
        <v>90</v>
      </c>
      <c r="L231" s="68">
        <v>20</v>
      </c>
      <c r="M231" s="68">
        <v>50</v>
      </c>
      <c r="N231" s="68">
        <v>70</v>
      </c>
      <c r="O231" s="68">
        <v>0</v>
      </c>
      <c r="P231" s="68">
        <v>160</v>
      </c>
      <c r="Q231" s="69">
        <f t="shared" si="62"/>
        <v>100038</v>
      </c>
      <c r="R231" s="69">
        <f>COUNTIF($T$4:T231,T231)</f>
        <v>2</v>
      </c>
      <c r="S231" s="69" t="str">
        <f>IF(R231=1,COUNTIF($R$4:R231,1),"")</f>
        <v/>
      </c>
      <c r="T231" s="70" t="str">
        <f>施設状況!$D231&amp;施設状況!$B231</f>
        <v>中央区03認定こども園</v>
      </c>
      <c r="U231" s="70" t="str">
        <f>施設状況!$E231</f>
        <v>認定こども園カトリック聖園こどもの家</v>
      </c>
      <c r="V231" s="71"/>
      <c r="W231" s="70"/>
      <c r="DI231" s="54" t="s">
        <v>396</v>
      </c>
      <c r="DJ231" s="54" t="s">
        <v>920</v>
      </c>
    </row>
    <row r="232" spans="1:114">
      <c r="A232" s="74">
        <v>100064</v>
      </c>
      <c r="B232" s="68" t="s">
        <v>307</v>
      </c>
      <c r="C232" s="68" t="s">
        <v>1301</v>
      </c>
      <c r="D232" s="68" t="s">
        <v>134</v>
      </c>
      <c r="E232" s="68" t="s">
        <v>1485</v>
      </c>
      <c r="F232" s="68"/>
      <c r="G232" s="68"/>
      <c r="H232" s="68"/>
      <c r="I232" s="68">
        <v>160</v>
      </c>
      <c r="J232" s="68">
        <v>0</v>
      </c>
      <c r="K232" s="68">
        <v>90</v>
      </c>
      <c r="L232" s="68">
        <v>18</v>
      </c>
      <c r="M232" s="68">
        <v>52</v>
      </c>
      <c r="N232" s="68">
        <v>70</v>
      </c>
      <c r="O232" s="68">
        <v>0</v>
      </c>
      <c r="P232" s="68">
        <v>160</v>
      </c>
      <c r="Q232" s="69">
        <f t="shared" si="62"/>
        <v>100064</v>
      </c>
      <c r="R232" s="69">
        <f>COUNTIF($T$4:T232,T232)</f>
        <v>3</v>
      </c>
      <c r="S232" s="69" t="str">
        <f>IF(R232=1,COUNTIF($R$4:R232,1),"")</f>
        <v/>
      </c>
      <c r="T232" s="70" t="str">
        <f>施設状況!$D232&amp;施設状況!$B232</f>
        <v>中央区03認定こども園</v>
      </c>
      <c r="U232" s="70" t="str">
        <f>施設状況!$E232</f>
        <v>認定こども園札幌ルーテル幼稚園</v>
      </c>
      <c r="V232" s="71"/>
      <c r="W232" s="70"/>
      <c r="DI232" s="54" t="s">
        <v>438</v>
      </c>
      <c r="DJ232" s="54" t="s">
        <v>836</v>
      </c>
    </row>
    <row r="233" spans="1:114">
      <c r="A233" s="74">
        <v>100080</v>
      </c>
      <c r="B233" s="68" t="s">
        <v>307</v>
      </c>
      <c r="C233" s="68" t="s">
        <v>1301</v>
      </c>
      <c r="D233" s="68" t="s">
        <v>134</v>
      </c>
      <c r="E233" s="68" t="s">
        <v>1486</v>
      </c>
      <c r="F233" s="68"/>
      <c r="G233" s="68"/>
      <c r="H233" s="68"/>
      <c r="I233" s="68">
        <v>90</v>
      </c>
      <c r="J233" s="68">
        <v>0</v>
      </c>
      <c r="K233" s="68">
        <v>52</v>
      </c>
      <c r="L233" s="68">
        <v>9</v>
      </c>
      <c r="M233" s="68">
        <v>29</v>
      </c>
      <c r="N233" s="68">
        <v>38</v>
      </c>
      <c r="O233" s="68">
        <v>0</v>
      </c>
      <c r="P233" s="68">
        <v>90</v>
      </c>
      <c r="Q233" s="69">
        <f t="shared" si="62"/>
        <v>100080</v>
      </c>
      <c r="R233" s="69">
        <f>COUNTIF($T$4:T233,T233)</f>
        <v>4</v>
      </c>
      <c r="S233" s="69" t="str">
        <f>IF(R233=1,COUNTIF($R$4:R233,1),"")</f>
        <v/>
      </c>
      <c r="T233" s="70" t="str">
        <f>施設状況!$D233&amp;施設状況!$B233</f>
        <v>中央区03認定こども園</v>
      </c>
      <c r="U233" s="70" t="str">
        <f>施設状況!$E233</f>
        <v>認定こども園桑園幼稚園</v>
      </c>
      <c r="V233" s="71"/>
      <c r="W233" s="70"/>
      <c r="DI233" s="54" t="s">
        <v>426</v>
      </c>
      <c r="DJ233" s="54" t="s">
        <v>837</v>
      </c>
    </row>
    <row r="234" spans="1:114">
      <c r="A234" s="74">
        <v>100083</v>
      </c>
      <c r="B234" s="68" t="s">
        <v>307</v>
      </c>
      <c r="C234" s="68" t="s">
        <v>1301</v>
      </c>
      <c r="D234" s="68" t="s">
        <v>134</v>
      </c>
      <c r="E234" s="68" t="s">
        <v>1487</v>
      </c>
      <c r="F234" s="68"/>
      <c r="G234" s="68"/>
      <c r="H234" s="68"/>
      <c r="I234" s="68">
        <v>120</v>
      </c>
      <c r="J234" s="68">
        <v>0</v>
      </c>
      <c r="K234" s="68">
        <v>66</v>
      </c>
      <c r="L234" s="68">
        <v>12</v>
      </c>
      <c r="M234" s="68">
        <v>42</v>
      </c>
      <c r="N234" s="68">
        <v>54</v>
      </c>
      <c r="O234" s="68">
        <v>0</v>
      </c>
      <c r="P234" s="68">
        <v>120</v>
      </c>
      <c r="Q234" s="69">
        <f t="shared" si="62"/>
        <v>100083</v>
      </c>
      <c r="R234" s="69">
        <f>COUNTIF($T$4:T234,T234)</f>
        <v>5</v>
      </c>
      <c r="S234" s="69" t="str">
        <f>IF(R234=1,COUNTIF($R$4:R234,1),"")</f>
        <v/>
      </c>
      <c r="T234" s="70" t="str">
        <f>施設状況!$D234&amp;施設状況!$B234</f>
        <v>中央区03認定こども園</v>
      </c>
      <c r="U234" s="70" t="str">
        <f>施設状況!$E234</f>
        <v>認定こども園幌西そらいろ保育園</v>
      </c>
      <c r="V234" s="71"/>
      <c r="W234" s="70"/>
      <c r="DI234" s="54" t="s">
        <v>438</v>
      </c>
      <c r="DJ234" s="54" t="s">
        <v>439</v>
      </c>
    </row>
    <row r="235" spans="1:114">
      <c r="A235" s="74">
        <v>100085</v>
      </c>
      <c r="B235" s="68" t="s">
        <v>307</v>
      </c>
      <c r="C235" s="68" t="s">
        <v>1301</v>
      </c>
      <c r="D235" s="68" t="s">
        <v>134</v>
      </c>
      <c r="E235" s="68" t="s">
        <v>1488</v>
      </c>
      <c r="F235" s="68"/>
      <c r="G235" s="68"/>
      <c r="H235" s="68"/>
      <c r="I235" s="68">
        <v>100</v>
      </c>
      <c r="J235" s="68">
        <v>0</v>
      </c>
      <c r="K235" s="68">
        <v>60</v>
      </c>
      <c r="L235" s="68">
        <v>10</v>
      </c>
      <c r="M235" s="68">
        <v>30</v>
      </c>
      <c r="N235" s="68">
        <v>40</v>
      </c>
      <c r="O235" s="68">
        <v>0</v>
      </c>
      <c r="P235" s="68">
        <v>100</v>
      </c>
      <c r="Q235" s="69">
        <f t="shared" si="62"/>
        <v>100085</v>
      </c>
      <c r="R235" s="69">
        <f>COUNTIF($T$4:T235,T235)</f>
        <v>6</v>
      </c>
      <c r="S235" s="69" t="str">
        <f>IF(R235=1,COUNTIF($R$4:R235,1),"")</f>
        <v/>
      </c>
      <c r="T235" s="70" t="str">
        <f>施設状況!$D235&amp;施設状況!$B235</f>
        <v>中央区03認定こども園</v>
      </c>
      <c r="U235" s="70" t="str">
        <f>施設状況!$E235</f>
        <v>認定こども園札幌大谷幼稚園</v>
      </c>
      <c r="V235" s="71"/>
      <c r="W235" s="70"/>
      <c r="DI235" s="54" t="s">
        <v>400</v>
      </c>
      <c r="DJ235" s="54" t="s">
        <v>924</v>
      </c>
    </row>
    <row r="236" spans="1:114">
      <c r="A236" s="74">
        <v>100104</v>
      </c>
      <c r="B236" s="68" t="s">
        <v>307</v>
      </c>
      <c r="C236" s="68" t="s">
        <v>1301</v>
      </c>
      <c r="D236" s="68" t="s">
        <v>134</v>
      </c>
      <c r="E236" s="68" t="s">
        <v>1489</v>
      </c>
      <c r="F236" s="68"/>
      <c r="G236" s="68"/>
      <c r="H236" s="68"/>
      <c r="I236" s="68">
        <v>100</v>
      </c>
      <c r="J236" s="68">
        <v>0</v>
      </c>
      <c r="K236" s="68">
        <v>54</v>
      </c>
      <c r="L236" s="68">
        <v>9</v>
      </c>
      <c r="M236" s="68">
        <v>27</v>
      </c>
      <c r="N236" s="68">
        <v>36</v>
      </c>
      <c r="O236" s="68">
        <v>0</v>
      </c>
      <c r="P236" s="68">
        <v>90</v>
      </c>
      <c r="Q236" s="69">
        <f t="shared" si="62"/>
        <v>100104</v>
      </c>
      <c r="R236" s="69">
        <f>COUNTIF($T$4:T236,T236)</f>
        <v>7</v>
      </c>
      <c r="S236" s="69" t="str">
        <f>IF(R236=1,COUNTIF($R$4:R236,1),"")</f>
        <v/>
      </c>
      <c r="T236" s="70" t="str">
        <f>施設状況!$D236&amp;施設状況!$B236</f>
        <v>中央区03認定こども園</v>
      </c>
      <c r="U236" s="70" t="str">
        <f>施設状況!$E236</f>
        <v>認定こども園宮の森メープル保育園</v>
      </c>
      <c r="V236" s="71"/>
      <c r="W236" s="70"/>
      <c r="DI236" s="54" t="s">
        <v>448</v>
      </c>
      <c r="DJ236" s="54" t="s">
        <v>449</v>
      </c>
    </row>
    <row r="237" spans="1:114">
      <c r="A237" s="74">
        <v>100055</v>
      </c>
      <c r="B237" s="68" t="s">
        <v>307</v>
      </c>
      <c r="C237" s="68" t="s">
        <v>1301</v>
      </c>
      <c r="D237" s="68" t="s">
        <v>134</v>
      </c>
      <c r="E237" s="68" t="s">
        <v>1490</v>
      </c>
      <c r="F237" s="68"/>
      <c r="G237" s="68"/>
      <c r="H237" s="68"/>
      <c r="I237" s="68">
        <v>60</v>
      </c>
      <c r="J237" s="68">
        <v>0</v>
      </c>
      <c r="K237" s="68">
        <v>42</v>
      </c>
      <c r="L237" s="68">
        <v>3</v>
      </c>
      <c r="M237" s="68">
        <v>15</v>
      </c>
      <c r="N237" s="68">
        <v>18</v>
      </c>
      <c r="O237" s="68">
        <v>0</v>
      </c>
      <c r="P237" s="68">
        <v>60</v>
      </c>
      <c r="Q237" s="69">
        <f t="shared" si="62"/>
        <v>100055</v>
      </c>
      <c r="R237" s="69">
        <f>COUNTIF($T$4:T237,T237)</f>
        <v>8</v>
      </c>
      <c r="S237" s="69" t="str">
        <f>IF(R237=1,COUNTIF($R$4:R237,1),"")</f>
        <v/>
      </c>
      <c r="T237" s="70" t="str">
        <f>施設状況!$D237&amp;施設状況!$B237</f>
        <v>中央区03認定こども園</v>
      </c>
      <c r="U237" s="70" t="str">
        <f>施設状況!$E237</f>
        <v>認定こども園さゆり幼稚園</v>
      </c>
      <c r="V237" s="71"/>
      <c r="W237" s="70"/>
      <c r="DI237" s="54" t="s">
        <v>441</v>
      </c>
      <c r="DJ237" s="54" t="s">
        <v>833</v>
      </c>
    </row>
    <row r="238" spans="1:114">
      <c r="A238" s="74">
        <v>100075</v>
      </c>
      <c r="B238" s="68" t="s">
        <v>307</v>
      </c>
      <c r="C238" s="68" t="s">
        <v>1301</v>
      </c>
      <c r="D238" s="68" t="s">
        <v>134</v>
      </c>
      <c r="E238" s="68" t="s">
        <v>1491</v>
      </c>
      <c r="F238" s="68"/>
      <c r="G238" s="68"/>
      <c r="H238" s="68"/>
      <c r="I238" s="68">
        <v>80</v>
      </c>
      <c r="J238" s="68">
        <v>0</v>
      </c>
      <c r="K238" s="68">
        <v>41</v>
      </c>
      <c r="L238" s="68">
        <v>13</v>
      </c>
      <c r="M238" s="68">
        <v>26</v>
      </c>
      <c r="N238" s="68">
        <v>39</v>
      </c>
      <c r="O238" s="68">
        <v>20</v>
      </c>
      <c r="P238" s="68">
        <v>80</v>
      </c>
      <c r="Q238" s="69">
        <f t="shared" si="62"/>
        <v>100075</v>
      </c>
      <c r="R238" s="69">
        <f>COUNTIF($T$4:T238,T238)</f>
        <v>9</v>
      </c>
      <c r="S238" s="69" t="str">
        <f>IF(R238=1,COUNTIF($R$4:R238,1),"")</f>
        <v/>
      </c>
      <c r="T238" s="70" t="str">
        <f>施設状況!$D238&amp;施設状況!$B238</f>
        <v>中央区03認定こども園</v>
      </c>
      <c r="U238" s="70" t="str">
        <f>施設状況!$E238</f>
        <v>認定こども園つぼみ幼稚園</v>
      </c>
      <c r="V238" s="71"/>
      <c r="W238" s="70"/>
      <c r="DI238" s="54" t="s">
        <v>400</v>
      </c>
      <c r="DJ238" s="54" t="s">
        <v>923</v>
      </c>
    </row>
    <row r="239" spans="1:114">
      <c r="A239" s="74">
        <v>100082</v>
      </c>
      <c r="B239" s="68" t="s">
        <v>307</v>
      </c>
      <c r="C239" s="68" t="s">
        <v>1301</v>
      </c>
      <c r="D239" s="68" t="s">
        <v>134</v>
      </c>
      <c r="E239" s="68" t="s">
        <v>1492</v>
      </c>
      <c r="F239" s="68"/>
      <c r="G239" s="68"/>
      <c r="H239" s="68"/>
      <c r="I239" s="68">
        <v>100</v>
      </c>
      <c r="J239" s="68">
        <v>0</v>
      </c>
      <c r="K239" s="68">
        <v>55</v>
      </c>
      <c r="L239" s="68">
        <v>6</v>
      </c>
      <c r="M239" s="68">
        <v>29</v>
      </c>
      <c r="N239" s="68">
        <v>35</v>
      </c>
      <c r="O239" s="68">
        <v>0</v>
      </c>
      <c r="P239" s="68">
        <v>90</v>
      </c>
      <c r="Q239" s="69">
        <f t="shared" si="62"/>
        <v>100082</v>
      </c>
      <c r="R239" s="69">
        <f>COUNTIF($T$4:T239,T239)</f>
        <v>10</v>
      </c>
      <c r="S239" s="69" t="str">
        <f>IF(R239=1,COUNTIF($R$4:R239,1),"")</f>
        <v/>
      </c>
      <c r="T239" s="70" t="str">
        <f>施設状況!$D239&amp;施設状況!$B239</f>
        <v>中央区03認定こども園</v>
      </c>
      <c r="U239" s="70" t="str">
        <f>施設状況!$E239</f>
        <v>幼稚園型認定こども園大通幼稚園</v>
      </c>
      <c r="V239" s="71"/>
      <c r="W239" s="70"/>
      <c r="DI239" s="54" t="s">
        <v>432</v>
      </c>
      <c r="DJ239" s="54" t="s">
        <v>838</v>
      </c>
    </row>
    <row r="240" spans="1:114">
      <c r="A240" s="74">
        <v>100003</v>
      </c>
      <c r="B240" s="68" t="s">
        <v>307</v>
      </c>
      <c r="C240" s="68" t="s">
        <v>1301</v>
      </c>
      <c r="D240" s="68" t="s">
        <v>134</v>
      </c>
      <c r="E240" s="68" t="s">
        <v>1493</v>
      </c>
      <c r="F240" s="68"/>
      <c r="G240" s="68"/>
      <c r="H240" s="68"/>
      <c r="I240" s="68">
        <v>125</v>
      </c>
      <c r="J240" s="68">
        <v>0</v>
      </c>
      <c r="K240" s="68">
        <v>68</v>
      </c>
      <c r="L240" s="68">
        <v>13</v>
      </c>
      <c r="M240" s="68">
        <v>44</v>
      </c>
      <c r="N240" s="68">
        <v>57</v>
      </c>
      <c r="O240" s="68">
        <v>35</v>
      </c>
      <c r="P240" s="68">
        <v>125</v>
      </c>
      <c r="Q240" s="69">
        <f t="shared" si="62"/>
        <v>100003</v>
      </c>
      <c r="R240" s="69">
        <f>COUNTIF($T$4:T240,T240)</f>
        <v>11</v>
      </c>
      <c r="S240" s="69" t="str">
        <f>IF(R240=1,COUNTIF($R$4:R240,1),"")</f>
        <v/>
      </c>
      <c r="T240" s="70" t="str">
        <f>施設状況!$D240&amp;施設状況!$B240</f>
        <v>中央区03認定こども園</v>
      </c>
      <c r="U240" s="70" t="str">
        <f>施設状況!$E240</f>
        <v>札幌認定こども園</v>
      </c>
      <c r="V240" s="71"/>
      <c r="W240" s="70"/>
      <c r="DI240" s="54" t="s">
        <v>918</v>
      </c>
      <c r="DJ240" s="54" t="s">
        <v>919</v>
      </c>
    </row>
    <row r="241" spans="1:114">
      <c r="A241" s="74">
        <v>100009</v>
      </c>
      <c r="B241" s="68" t="s">
        <v>307</v>
      </c>
      <c r="C241" s="68" t="s">
        <v>1301</v>
      </c>
      <c r="D241" s="68" t="s">
        <v>134</v>
      </c>
      <c r="E241" s="68" t="s">
        <v>139</v>
      </c>
      <c r="F241" s="68"/>
      <c r="G241" s="68"/>
      <c r="H241" s="68"/>
      <c r="I241" s="68">
        <v>60</v>
      </c>
      <c r="J241" s="68">
        <v>0</v>
      </c>
      <c r="K241" s="68">
        <v>33</v>
      </c>
      <c r="L241" s="68">
        <v>6</v>
      </c>
      <c r="M241" s="68">
        <v>21</v>
      </c>
      <c r="N241" s="68">
        <v>27</v>
      </c>
      <c r="O241" s="68">
        <v>0</v>
      </c>
      <c r="P241" s="68">
        <v>60</v>
      </c>
      <c r="Q241" s="69">
        <f t="shared" si="62"/>
        <v>100009</v>
      </c>
      <c r="R241" s="69">
        <f>COUNTIF($T$4:T241,T241)</f>
        <v>12</v>
      </c>
      <c r="S241" s="69" t="str">
        <f>IF(R241=1,COUNTIF($R$4:R241,1),"")</f>
        <v/>
      </c>
      <c r="T241" s="70" t="str">
        <f>施設状況!$D241&amp;施設状況!$B241</f>
        <v>中央区03認定こども園</v>
      </c>
      <c r="U241" s="70" t="str">
        <f>施設状況!$E241</f>
        <v>旭ヶ丘保育園</v>
      </c>
      <c r="V241" s="71"/>
      <c r="W241" s="70"/>
      <c r="DI241" s="54" t="s">
        <v>402</v>
      </c>
      <c r="DJ241" s="54" t="s">
        <v>403</v>
      </c>
    </row>
    <row r="242" spans="1:114">
      <c r="A242" s="74">
        <v>100024</v>
      </c>
      <c r="B242" s="68" t="s">
        <v>307</v>
      </c>
      <c r="C242" s="68" t="s">
        <v>1301</v>
      </c>
      <c r="D242" s="68" t="s">
        <v>134</v>
      </c>
      <c r="E242" s="68" t="s">
        <v>1386</v>
      </c>
      <c r="F242" s="68"/>
      <c r="G242" s="68"/>
      <c r="H242" s="68"/>
      <c r="I242" s="68">
        <v>35</v>
      </c>
      <c r="J242" s="68">
        <v>0</v>
      </c>
      <c r="K242" s="68">
        <v>19</v>
      </c>
      <c r="L242" s="68">
        <v>4</v>
      </c>
      <c r="M242" s="68">
        <v>12</v>
      </c>
      <c r="N242" s="68">
        <v>16</v>
      </c>
      <c r="O242" s="68">
        <v>0</v>
      </c>
      <c r="P242" s="68">
        <v>35</v>
      </c>
      <c r="Q242" s="69">
        <f t="shared" si="62"/>
        <v>100024</v>
      </c>
      <c r="R242" s="69">
        <f>COUNTIF($T$4:T242,T242)</f>
        <v>13</v>
      </c>
      <c r="S242" s="69" t="str">
        <f>IF(R242=1,COUNTIF($R$4:R242,1),"")</f>
        <v/>
      </c>
      <c r="T242" s="70" t="str">
        <f>施設状況!$D242&amp;施設状況!$B242</f>
        <v>中央区03認定こども園</v>
      </c>
      <c r="U242" s="70" t="str">
        <f>施設状況!$E242</f>
        <v>たかさごスクール大通公園</v>
      </c>
      <c r="V242" s="71"/>
      <c r="W242" s="70"/>
      <c r="DI242" s="54" t="s">
        <v>422</v>
      </c>
      <c r="DJ242" s="54" t="s">
        <v>423</v>
      </c>
    </row>
    <row r="243" spans="1:114">
      <c r="A243" s="74">
        <v>100095</v>
      </c>
      <c r="B243" s="68" t="s">
        <v>307</v>
      </c>
      <c r="C243" s="68" t="s">
        <v>1301</v>
      </c>
      <c r="D243" s="68" t="s">
        <v>134</v>
      </c>
      <c r="E243" s="68" t="s">
        <v>1494</v>
      </c>
      <c r="F243" s="68"/>
      <c r="G243" s="68"/>
      <c r="H243" s="68"/>
      <c r="I243" s="68">
        <v>40</v>
      </c>
      <c r="J243" s="68">
        <v>0</v>
      </c>
      <c r="K243" s="68">
        <v>24</v>
      </c>
      <c r="L243" s="68">
        <v>2</v>
      </c>
      <c r="M243" s="68">
        <v>14</v>
      </c>
      <c r="N243" s="68">
        <v>16</v>
      </c>
      <c r="O243" s="68">
        <v>0</v>
      </c>
      <c r="P243" s="68">
        <v>40</v>
      </c>
      <c r="Q243" s="69">
        <f t="shared" si="62"/>
        <v>100095</v>
      </c>
      <c r="R243" s="69">
        <f>COUNTIF($T$4:T243,T243)</f>
        <v>14</v>
      </c>
      <c r="S243" s="69" t="str">
        <f>IF(R243=1,COUNTIF($R$4:R243,1),"")</f>
        <v/>
      </c>
      <c r="T243" s="70" t="str">
        <f>施設状況!$D243&amp;施設状況!$B243</f>
        <v>中央区03認定こども園</v>
      </c>
      <c r="U243" s="70" t="str">
        <f>施設状況!$E243</f>
        <v>認定こども園北一条すずらん保育園</v>
      </c>
      <c r="V243" s="71"/>
      <c r="W243" s="70"/>
      <c r="DI243" s="54" t="s">
        <v>396</v>
      </c>
      <c r="DJ243" s="54" t="s">
        <v>445</v>
      </c>
    </row>
    <row r="244" spans="1:114">
      <c r="A244" s="74">
        <v>100053</v>
      </c>
      <c r="B244" s="68" t="s">
        <v>307</v>
      </c>
      <c r="C244" s="68" t="s">
        <v>1301</v>
      </c>
      <c r="D244" s="68" t="s">
        <v>134</v>
      </c>
      <c r="E244" s="68" t="s">
        <v>310</v>
      </c>
      <c r="F244" s="68"/>
      <c r="G244" s="68"/>
      <c r="H244" s="68"/>
      <c r="I244" s="68">
        <v>60</v>
      </c>
      <c r="J244" s="68">
        <v>0</v>
      </c>
      <c r="K244" s="68">
        <v>36</v>
      </c>
      <c r="L244" s="68">
        <v>6</v>
      </c>
      <c r="M244" s="68">
        <v>18</v>
      </c>
      <c r="N244" s="68">
        <v>24</v>
      </c>
      <c r="O244" s="68">
        <v>0</v>
      </c>
      <c r="P244" s="68">
        <v>60</v>
      </c>
      <c r="Q244" s="69">
        <f t="shared" si="62"/>
        <v>100053</v>
      </c>
      <c r="R244" s="69">
        <f>COUNTIF($T$4:T244,T244)</f>
        <v>15</v>
      </c>
      <c r="S244" s="69" t="str">
        <f>IF(R244=1,COUNTIF($R$4:R244,1),"")</f>
        <v/>
      </c>
      <c r="T244" s="70" t="str">
        <f>施設状況!$D244&amp;施設状況!$B244</f>
        <v>中央区03認定こども園</v>
      </c>
      <c r="U244" s="70" t="str">
        <f>施設状況!$E244</f>
        <v>認定こども園マミーポッケ</v>
      </c>
      <c r="V244" s="71"/>
      <c r="W244" s="70"/>
      <c r="DI244" s="54" t="s">
        <v>921</v>
      </c>
      <c r="DJ244" s="54" t="s">
        <v>922</v>
      </c>
    </row>
    <row r="245" spans="1:114">
      <c r="A245" s="74">
        <v>200011</v>
      </c>
      <c r="B245" s="68" t="s">
        <v>307</v>
      </c>
      <c r="C245" s="68" t="s">
        <v>1301</v>
      </c>
      <c r="D245" s="68" t="s">
        <v>156</v>
      </c>
      <c r="E245" s="68" t="s">
        <v>1495</v>
      </c>
      <c r="F245" s="68"/>
      <c r="G245" s="68"/>
      <c r="H245" s="68"/>
      <c r="I245" s="68">
        <v>120</v>
      </c>
      <c r="J245" s="68">
        <v>0</v>
      </c>
      <c r="K245" s="68">
        <v>65</v>
      </c>
      <c r="L245" s="68">
        <v>15</v>
      </c>
      <c r="M245" s="68">
        <v>40</v>
      </c>
      <c r="N245" s="68">
        <v>55</v>
      </c>
      <c r="O245" s="68">
        <v>0</v>
      </c>
      <c r="P245" s="68">
        <v>120</v>
      </c>
      <c r="Q245" s="69">
        <f t="shared" si="62"/>
        <v>200011</v>
      </c>
      <c r="R245" s="69">
        <f>COUNTIF($T$4:T245,T245)</f>
        <v>1</v>
      </c>
      <c r="S245" s="69">
        <f>IF(R245=1,COUNTIF($R$4:R245,1),"")</f>
        <v>22</v>
      </c>
      <c r="T245" s="70" t="str">
        <f>施設状況!$D245&amp;施設状況!$B245</f>
        <v>北区03認定こども園</v>
      </c>
      <c r="U245" s="70" t="str">
        <f>施設状況!$E245</f>
        <v>認定こども園屯田すずらん</v>
      </c>
      <c r="V245" s="71"/>
      <c r="W245" s="70"/>
      <c r="DI245" s="54" t="s">
        <v>458</v>
      </c>
      <c r="DJ245" s="54" t="s">
        <v>459</v>
      </c>
    </row>
    <row r="246" spans="1:114">
      <c r="A246" s="74">
        <v>200025</v>
      </c>
      <c r="B246" s="68" t="s">
        <v>307</v>
      </c>
      <c r="C246" s="68" t="s">
        <v>1301</v>
      </c>
      <c r="D246" s="68" t="s">
        <v>156</v>
      </c>
      <c r="E246" s="68" t="s">
        <v>1496</v>
      </c>
      <c r="F246" s="68"/>
      <c r="G246" s="68"/>
      <c r="H246" s="68"/>
      <c r="I246" s="68">
        <v>90</v>
      </c>
      <c r="J246" s="68">
        <v>0</v>
      </c>
      <c r="K246" s="68">
        <v>51</v>
      </c>
      <c r="L246" s="68">
        <v>9</v>
      </c>
      <c r="M246" s="68">
        <v>30</v>
      </c>
      <c r="N246" s="68">
        <v>39</v>
      </c>
      <c r="O246" s="68">
        <v>0</v>
      </c>
      <c r="P246" s="68">
        <v>90</v>
      </c>
      <c r="Q246" s="69">
        <f t="shared" si="62"/>
        <v>200025</v>
      </c>
      <c r="R246" s="69">
        <f>COUNTIF($T$4:T246,T246)</f>
        <v>2</v>
      </c>
      <c r="S246" s="69" t="str">
        <f>IF(R246=1,COUNTIF($R$4:R246,1),"")</f>
        <v/>
      </c>
      <c r="T246" s="70" t="str">
        <f>施設状況!$D246&amp;施設状況!$B246</f>
        <v>北区03認定こども園</v>
      </c>
      <c r="U246" s="70" t="str">
        <f>施設状況!$E246</f>
        <v>しんことに清香こども園</v>
      </c>
      <c r="V246" s="71"/>
      <c r="W246" s="70"/>
      <c r="DI246" s="54" t="s">
        <v>480</v>
      </c>
      <c r="DJ246" s="54" t="s">
        <v>927</v>
      </c>
    </row>
    <row r="247" spans="1:114">
      <c r="A247" s="74">
        <v>200030</v>
      </c>
      <c r="B247" s="68" t="s">
        <v>307</v>
      </c>
      <c r="C247" s="68" t="s">
        <v>1301</v>
      </c>
      <c r="D247" s="68" t="s">
        <v>156</v>
      </c>
      <c r="E247" s="68" t="s">
        <v>1497</v>
      </c>
      <c r="F247" s="68"/>
      <c r="G247" s="68"/>
      <c r="H247" s="68"/>
      <c r="I247" s="68">
        <v>90</v>
      </c>
      <c r="J247" s="68">
        <v>0</v>
      </c>
      <c r="K247" s="68">
        <v>68</v>
      </c>
      <c r="L247" s="68">
        <v>0</v>
      </c>
      <c r="M247" s="68">
        <v>22</v>
      </c>
      <c r="N247" s="68">
        <v>22</v>
      </c>
      <c r="O247" s="68">
        <v>0</v>
      </c>
      <c r="P247" s="68">
        <v>90</v>
      </c>
      <c r="Q247" s="69">
        <f t="shared" si="62"/>
        <v>200030</v>
      </c>
      <c r="R247" s="69">
        <f>COUNTIF($T$4:T247,T247)</f>
        <v>3</v>
      </c>
      <c r="S247" s="69" t="str">
        <f>IF(R247=1,COUNTIF($R$4:R247,1),"")</f>
        <v/>
      </c>
      <c r="T247" s="70" t="str">
        <f>施設状況!$D247&amp;施設状況!$B247</f>
        <v>北区03認定こども園</v>
      </c>
      <c r="U247" s="70" t="str">
        <f>施設状況!$E247</f>
        <v>屯田おおふじ子ども園</v>
      </c>
      <c r="V247" s="71"/>
      <c r="W247" s="70"/>
      <c r="DI247" s="54" t="s">
        <v>491</v>
      </c>
      <c r="DJ247" s="54" t="s">
        <v>492</v>
      </c>
    </row>
    <row r="248" spans="1:114">
      <c r="A248" s="74">
        <v>200032</v>
      </c>
      <c r="B248" s="68" t="s">
        <v>307</v>
      </c>
      <c r="C248" s="68" t="s">
        <v>1301</v>
      </c>
      <c r="D248" s="68" t="s">
        <v>156</v>
      </c>
      <c r="E248" s="68" t="s">
        <v>1498</v>
      </c>
      <c r="F248" s="68"/>
      <c r="G248" s="68"/>
      <c r="H248" s="68"/>
      <c r="I248" s="68">
        <v>120</v>
      </c>
      <c r="J248" s="68">
        <v>0</v>
      </c>
      <c r="K248" s="68">
        <v>68</v>
      </c>
      <c r="L248" s="68">
        <v>12</v>
      </c>
      <c r="M248" s="68">
        <v>40</v>
      </c>
      <c r="N248" s="68">
        <v>52</v>
      </c>
      <c r="O248" s="68">
        <v>0</v>
      </c>
      <c r="P248" s="68">
        <v>120</v>
      </c>
      <c r="Q248" s="69">
        <f t="shared" si="62"/>
        <v>200032</v>
      </c>
      <c r="R248" s="69">
        <f>COUNTIF($T$4:T248,T248)</f>
        <v>4</v>
      </c>
      <c r="S248" s="69" t="str">
        <f>IF(R248=1,COUNTIF($R$4:R248,1),"")</f>
        <v/>
      </c>
      <c r="T248" s="70" t="str">
        <f>施設状況!$D248&amp;施設状況!$B248</f>
        <v>北区03認定こども園</v>
      </c>
      <c r="U248" s="70" t="str">
        <f>施設状況!$E248</f>
        <v>新川西さくらこ認定こども園</v>
      </c>
      <c r="V248" s="71"/>
      <c r="W248" s="70"/>
      <c r="DI248" s="54" t="s">
        <v>928</v>
      </c>
      <c r="DJ248" s="54" t="s">
        <v>929</v>
      </c>
    </row>
    <row r="249" spans="1:114">
      <c r="A249" s="74">
        <v>200033</v>
      </c>
      <c r="B249" s="68" t="s">
        <v>307</v>
      </c>
      <c r="C249" s="68" t="s">
        <v>1301</v>
      </c>
      <c r="D249" s="68" t="s">
        <v>156</v>
      </c>
      <c r="E249" s="68" t="s">
        <v>311</v>
      </c>
      <c r="F249" s="68"/>
      <c r="G249" s="68"/>
      <c r="H249" s="68"/>
      <c r="I249" s="68">
        <v>90</v>
      </c>
      <c r="J249" s="68">
        <v>0</v>
      </c>
      <c r="K249" s="68">
        <v>68</v>
      </c>
      <c r="L249" s="68">
        <v>0</v>
      </c>
      <c r="M249" s="68">
        <v>22</v>
      </c>
      <c r="N249" s="68">
        <v>22</v>
      </c>
      <c r="O249" s="68">
        <v>0</v>
      </c>
      <c r="P249" s="68">
        <v>90</v>
      </c>
      <c r="Q249" s="69">
        <f t="shared" si="62"/>
        <v>200033</v>
      </c>
      <c r="R249" s="69">
        <f>COUNTIF($T$4:T249,T249)</f>
        <v>5</v>
      </c>
      <c r="S249" s="69" t="str">
        <f>IF(R249=1,COUNTIF($R$4:R249,1),"")</f>
        <v/>
      </c>
      <c r="T249" s="70" t="str">
        <f>施設状況!$D249&amp;施設状況!$B249</f>
        <v>北区03認定こども園</v>
      </c>
      <c r="U249" s="70" t="str">
        <f>施設状況!$E249</f>
        <v>こども園ソレイユ</v>
      </c>
      <c r="V249" s="71"/>
      <c r="W249" s="70"/>
      <c r="DI249" s="54" t="s">
        <v>930</v>
      </c>
      <c r="DJ249" s="54" t="s">
        <v>931</v>
      </c>
    </row>
    <row r="250" spans="1:114">
      <c r="A250" s="74">
        <v>200034</v>
      </c>
      <c r="B250" s="68" t="s">
        <v>307</v>
      </c>
      <c r="C250" s="68" t="s">
        <v>1301</v>
      </c>
      <c r="D250" s="68" t="s">
        <v>156</v>
      </c>
      <c r="E250" s="68" t="s">
        <v>1499</v>
      </c>
      <c r="F250" s="68"/>
      <c r="G250" s="68"/>
      <c r="H250" s="68"/>
      <c r="I250" s="68">
        <v>120</v>
      </c>
      <c r="J250" s="68">
        <v>0</v>
      </c>
      <c r="K250" s="68">
        <v>68</v>
      </c>
      <c r="L250" s="68">
        <v>12</v>
      </c>
      <c r="M250" s="68">
        <v>40</v>
      </c>
      <c r="N250" s="68">
        <v>52</v>
      </c>
      <c r="O250" s="68">
        <v>0</v>
      </c>
      <c r="P250" s="68">
        <v>120</v>
      </c>
      <c r="Q250" s="69">
        <f t="shared" si="62"/>
        <v>200034</v>
      </c>
      <c r="R250" s="69">
        <f>COUNTIF($T$4:T250,T250)</f>
        <v>6</v>
      </c>
      <c r="S250" s="69" t="str">
        <f>IF(R250=1,COUNTIF($R$4:R250,1),"")</f>
        <v/>
      </c>
      <c r="T250" s="70" t="str">
        <f>施設状況!$D250&amp;施設状況!$B250</f>
        <v>北区03認定こども園</v>
      </c>
      <c r="U250" s="70" t="str">
        <f>施設状況!$E250</f>
        <v>創成札幌こども園</v>
      </c>
      <c r="V250" s="71"/>
      <c r="W250" s="70"/>
      <c r="DI250" s="54" t="s">
        <v>932</v>
      </c>
      <c r="DJ250" s="54" t="s">
        <v>933</v>
      </c>
    </row>
    <row r="251" spans="1:114">
      <c r="A251" s="74">
        <v>200058</v>
      </c>
      <c r="B251" s="68" t="s">
        <v>307</v>
      </c>
      <c r="C251" s="68" t="s">
        <v>1301</v>
      </c>
      <c r="D251" s="68" t="s">
        <v>156</v>
      </c>
      <c r="E251" s="68" t="s">
        <v>312</v>
      </c>
      <c r="F251" s="68"/>
      <c r="G251" s="68"/>
      <c r="H251" s="68"/>
      <c r="I251" s="68">
        <v>120</v>
      </c>
      <c r="J251" s="68">
        <v>0</v>
      </c>
      <c r="K251" s="68">
        <v>68</v>
      </c>
      <c r="L251" s="68">
        <v>12</v>
      </c>
      <c r="M251" s="68">
        <v>40</v>
      </c>
      <c r="N251" s="68">
        <v>52</v>
      </c>
      <c r="O251" s="68">
        <v>0</v>
      </c>
      <c r="P251" s="68">
        <v>120</v>
      </c>
      <c r="Q251" s="69">
        <f t="shared" si="62"/>
        <v>200058</v>
      </c>
      <c r="R251" s="69">
        <f>COUNTIF($T$4:T251,T251)</f>
        <v>7</v>
      </c>
      <c r="S251" s="69" t="str">
        <f>IF(R251=1,COUNTIF($R$4:R251,1),"")</f>
        <v/>
      </c>
      <c r="T251" s="70" t="str">
        <f>施設状況!$D251&amp;施設状況!$B251</f>
        <v>北区03認定こども園</v>
      </c>
      <c r="U251" s="70" t="str">
        <f>施設状況!$E251</f>
        <v>認定こども園太陽こころ幼稚園</v>
      </c>
      <c r="V251" s="71"/>
      <c r="W251" s="70"/>
      <c r="DI251" s="54" t="s">
        <v>501</v>
      </c>
      <c r="DJ251" s="54" t="s">
        <v>935</v>
      </c>
    </row>
    <row r="252" spans="1:114">
      <c r="A252" s="74">
        <v>200059</v>
      </c>
      <c r="B252" s="68" t="s">
        <v>307</v>
      </c>
      <c r="C252" s="68" t="s">
        <v>1301</v>
      </c>
      <c r="D252" s="68" t="s">
        <v>156</v>
      </c>
      <c r="E252" s="68" t="s">
        <v>313</v>
      </c>
      <c r="F252" s="68"/>
      <c r="G252" s="68"/>
      <c r="H252" s="68"/>
      <c r="I252" s="68">
        <v>110</v>
      </c>
      <c r="J252" s="68">
        <v>0</v>
      </c>
      <c r="K252" s="68">
        <v>84</v>
      </c>
      <c r="L252" s="68">
        <v>0</v>
      </c>
      <c r="M252" s="68">
        <v>26</v>
      </c>
      <c r="N252" s="68">
        <v>26</v>
      </c>
      <c r="O252" s="68">
        <v>0</v>
      </c>
      <c r="P252" s="68">
        <v>110</v>
      </c>
      <c r="Q252" s="69">
        <f t="shared" si="62"/>
        <v>200059</v>
      </c>
      <c r="R252" s="69">
        <f>COUNTIF($T$4:T252,T252)</f>
        <v>8</v>
      </c>
      <c r="S252" s="69" t="str">
        <f>IF(R252=1,COUNTIF($R$4:R252,1),"")</f>
        <v/>
      </c>
      <c r="T252" s="70" t="str">
        <f>施設状況!$D252&amp;施設状況!$B252</f>
        <v>北区03認定こども園</v>
      </c>
      <c r="U252" s="70" t="str">
        <f>施設状況!$E252</f>
        <v>認定こども園こうほく</v>
      </c>
      <c r="V252" s="71"/>
      <c r="W252" s="70"/>
      <c r="DI252" s="54" t="s">
        <v>511</v>
      </c>
      <c r="DJ252" s="54" t="s">
        <v>936</v>
      </c>
    </row>
    <row r="253" spans="1:114">
      <c r="A253" s="74">
        <v>200060</v>
      </c>
      <c r="B253" s="68" t="s">
        <v>307</v>
      </c>
      <c r="C253" s="68" t="s">
        <v>1301</v>
      </c>
      <c r="D253" s="68" t="s">
        <v>156</v>
      </c>
      <c r="E253" s="68" t="s">
        <v>314</v>
      </c>
      <c r="F253" s="68"/>
      <c r="G253" s="68"/>
      <c r="H253" s="68"/>
      <c r="I253" s="68">
        <v>100</v>
      </c>
      <c r="J253" s="68">
        <v>0</v>
      </c>
      <c r="K253" s="68">
        <v>76</v>
      </c>
      <c r="L253" s="68">
        <v>0</v>
      </c>
      <c r="M253" s="68">
        <v>24</v>
      </c>
      <c r="N253" s="68">
        <v>24</v>
      </c>
      <c r="O253" s="68">
        <v>0</v>
      </c>
      <c r="P253" s="68">
        <v>100</v>
      </c>
      <c r="Q253" s="69">
        <f t="shared" si="62"/>
        <v>200060</v>
      </c>
      <c r="R253" s="69">
        <f>COUNTIF($T$4:T253,T253)</f>
        <v>9</v>
      </c>
      <c r="S253" s="69" t="str">
        <f>IF(R253=1,COUNTIF($R$4:R253,1),"")</f>
        <v/>
      </c>
      <c r="T253" s="70" t="str">
        <f>施設状況!$D253&amp;施設状況!$B253</f>
        <v>北区03認定こども園</v>
      </c>
      <c r="U253" s="70" t="str">
        <f>施設状況!$E253</f>
        <v>認定こども園ひまわり</v>
      </c>
      <c r="V253" s="71"/>
      <c r="W253" s="70"/>
      <c r="DI253" s="54" t="s">
        <v>937</v>
      </c>
      <c r="DJ253" s="54" t="s">
        <v>938</v>
      </c>
    </row>
    <row r="254" spans="1:114">
      <c r="A254" s="74">
        <v>200071</v>
      </c>
      <c r="B254" s="68" t="s">
        <v>307</v>
      </c>
      <c r="C254" s="68" t="s">
        <v>1301</v>
      </c>
      <c r="D254" s="68" t="s">
        <v>156</v>
      </c>
      <c r="E254" s="68" t="s">
        <v>1500</v>
      </c>
      <c r="F254" s="68"/>
      <c r="G254" s="68"/>
      <c r="H254" s="68"/>
      <c r="I254" s="68">
        <v>120</v>
      </c>
      <c r="J254" s="68">
        <v>0</v>
      </c>
      <c r="K254" s="68">
        <v>68</v>
      </c>
      <c r="L254" s="68">
        <v>12</v>
      </c>
      <c r="M254" s="68">
        <v>40</v>
      </c>
      <c r="N254" s="68">
        <v>52</v>
      </c>
      <c r="O254" s="68">
        <v>0</v>
      </c>
      <c r="P254" s="68">
        <v>120</v>
      </c>
      <c r="Q254" s="69">
        <f t="shared" si="62"/>
        <v>200071</v>
      </c>
      <c r="R254" s="69">
        <f>COUNTIF($T$4:T254,T254)</f>
        <v>10</v>
      </c>
      <c r="S254" s="69" t="str">
        <f>IF(R254=1,COUNTIF($R$4:R254,1),"")</f>
        <v/>
      </c>
      <c r="T254" s="70" t="str">
        <f>施設状況!$D254&amp;施設状況!$B254</f>
        <v>北区03認定こども園</v>
      </c>
      <c r="U254" s="70" t="str">
        <f>施設状況!$E254</f>
        <v>認定こども園はなぞの</v>
      </c>
      <c r="V254" s="71"/>
      <c r="W254" s="70"/>
      <c r="DI254" s="54" t="s">
        <v>942</v>
      </c>
      <c r="DJ254" s="54" t="s">
        <v>943</v>
      </c>
    </row>
    <row r="255" spans="1:114">
      <c r="A255" s="74">
        <v>200072</v>
      </c>
      <c r="B255" s="68" t="s">
        <v>307</v>
      </c>
      <c r="C255" s="68" t="s">
        <v>1301</v>
      </c>
      <c r="D255" s="68" t="s">
        <v>156</v>
      </c>
      <c r="E255" s="68" t="s">
        <v>1501</v>
      </c>
      <c r="F255" s="68"/>
      <c r="G255" s="68"/>
      <c r="H255" s="68"/>
      <c r="I255" s="68">
        <v>90</v>
      </c>
      <c r="J255" s="68">
        <v>0</v>
      </c>
      <c r="K255" s="68">
        <v>68</v>
      </c>
      <c r="L255" s="68">
        <v>0</v>
      </c>
      <c r="M255" s="68">
        <v>22</v>
      </c>
      <c r="N255" s="68">
        <v>22</v>
      </c>
      <c r="O255" s="68">
        <v>0</v>
      </c>
      <c r="P255" s="68">
        <v>90</v>
      </c>
      <c r="Q255" s="69">
        <f t="shared" si="62"/>
        <v>200072</v>
      </c>
      <c r="R255" s="69">
        <f>COUNTIF($T$4:T255,T255)</f>
        <v>11</v>
      </c>
      <c r="S255" s="69" t="str">
        <f>IF(R255=1,COUNTIF($R$4:R255,1),"")</f>
        <v/>
      </c>
      <c r="T255" s="70" t="str">
        <f>施設状況!$D255&amp;施設状況!$B255</f>
        <v>北区03認定こども園</v>
      </c>
      <c r="U255" s="70" t="str">
        <f>施設状況!$E255</f>
        <v>認定こども園あいの里</v>
      </c>
      <c r="V255" s="71"/>
      <c r="W255" s="70"/>
      <c r="DI255" s="54" t="s">
        <v>944</v>
      </c>
      <c r="DJ255" s="54" t="s">
        <v>945</v>
      </c>
    </row>
    <row r="256" spans="1:114">
      <c r="A256" s="74">
        <v>200085</v>
      </c>
      <c r="B256" s="68" t="s">
        <v>307</v>
      </c>
      <c r="C256" s="68" t="s">
        <v>1301</v>
      </c>
      <c r="D256" s="68" t="s">
        <v>156</v>
      </c>
      <c r="E256" s="68" t="s">
        <v>1502</v>
      </c>
      <c r="F256" s="68"/>
      <c r="G256" s="68"/>
      <c r="H256" s="68"/>
      <c r="I256" s="68">
        <v>90</v>
      </c>
      <c r="J256" s="68">
        <v>0</v>
      </c>
      <c r="K256" s="68">
        <v>51</v>
      </c>
      <c r="L256" s="68">
        <v>9</v>
      </c>
      <c r="M256" s="68">
        <v>30</v>
      </c>
      <c r="N256" s="68">
        <v>39</v>
      </c>
      <c r="O256" s="68">
        <v>0</v>
      </c>
      <c r="P256" s="68">
        <v>90</v>
      </c>
      <c r="Q256" s="69">
        <f t="shared" si="62"/>
        <v>200085</v>
      </c>
      <c r="R256" s="69">
        <f>COUNTIF($T$4:T256,T256)</f>
        <v>12</v>
      </c>
      <c r="S256" s="69" t="str">
        <f>IF(R256=1,COUNTIF($R$4:R256,1),"")</f>
        <v/>
      </c>
      <c r="T256" s="70" t="str">
        <f>施設状況!$D256&amp;施設状況!$B256</f>
        <v>北区03認定こども園</v>
      </c>
      <c r="U256" s="70" t="str">
        <f>施設状況!$E256</f>
        <v>認定こども園麻生明星幼稚園</v>
      </c>
      <c r="V256" s="71"/>
      <c r="W256" s="70"/>
      <c r="DI256" s="54" t="s">
        <v>845</v>
      </c>
      <c r="DJ256" s="54" t="s">
        <v>846</v>
      </c>
    </row>
    <row r="257" spans="1:114">
      <c r="A257" s="74">
        <v>200088</v>
      </c>
      <c r="B257" s="68" t="s">
        <v>307</v>
      </c>
      <c r="C257" s="68" t="s">
        <v>1301</v>
      </c>
      <c r="D257" s="68" t="s">
        <v>156</v>
      </c>
      <c r="E257" s="68" t="s">
        <v>1503</v>
      </c>
      <c r="F257" s="68"/>
      <c r="G257" s="68"/>
      <c r="H257" s="68"/>
      <c r="I257" s="68">
        <v>60</v>
      </c>
      <c r="J257" s="68">
        <v>0</v>
      </c>
      <c r="K257" s="68">
        <v>33</v>
      </c>
      <c r="L257" s="68">
        <v>5</v>
      </c>
      <c r="M257" s="68">
        <v>22</v>
      </c>
      <c r="N257" s="68">
        <v>27</v>
      </c>
      <c r="O257" s="68">
        <v>0</v>
      </c>
      <c r="P257" s="68">
        <v>60</v>
      </c>
      <c r="Q257" s="69">
        <f t="shared" si="62"/>
        <v>200088</v>
      </c>
      <c r="R257" s="69">
        <f>COUNTIF($T$4:T257,T257)</f>
        <v>13</v>
      </c>
      <c r="S257" s="69" t="str">
        <f>IF(R257=1,COUNTIF($R$4:R257,1),"")</f>
        <v/>
      </c>
      <c r="T257" s="70" t="str">
        <f>施設状況!$D257&amp;施設状況!$B257</f>
        <v>北区03認定こども園</v>
      </c>
      <c r="U257" s="70" t="str">
        <f>施設状況!$E257</f>
        <v>認定こども園茨戸メリー幼稚園</v>
      </c>
      <c r="V257" s="71"/>
      <c r="W257" s="70"/>
      <c r="DI257" s="54" t="s">
        <v>848</v>
      </c>
      <c r="DJ257" s="54" t="s">
        <v>849</v>
      </c>
    </row>
    <row r="258" spans="1:114">
      <c r="A258" s="74">
        <v>200097</v>
      </c>
      <c r="B258" s="68" t="s">
        <v>307</v>
      </c>
      <c r="C258" s="68" t="s">
        <v>1301</v>
      </c>
      <c r="D258" s="68" t="s">
        <v>156</v>
      </c>
      <c r="E258" s="68" t="s">
        <v>1504</v>
      </c>
      <c r="F258" s="68"/>
      <c r="G258" s="68"/>
      <c r="H258" s="68"/>
      <c r="I258" s="68">
        <v>120</v>
      </c>
      <c r="J258" s="68">
        <v>0</v>
      </c>
      <c r="K258" s="68">
        <v>76</v>
      </c>
      <c r="L258" s="68">
        <v>6</v>
      </c>
      <c r="M258" s="68">
        <v>38</v>
      </c>
      <c r="N258" s="68">
        <v>44</v>
      </c>
      <c r="O258" s="68">
        <v>0</v>
      </c>
      <c r="P258" s="68">
        <v>120</v>
      </c>
      <c r="Q258" s="69">
        <f t="shared" si="62"/>
        <v>200097</v>
      </c>
      <c r="R258" s="69">
        <f>COUNTIF($T$4:T258,T258)</f>
        <v>14</v>
      </c>
      <c r="S258" s="69" t="str">
        <f>IF(R258=1,COUNTIF($R$4:R258,1),"")</f>
        <v/>
      </c>
      <c r="T258" s="70" t="str">
        <f>施設状況!$D258&amp;施設状況!$B258</f>
        <v>北区03認定こども園</v>
      </c>
      <c r="U258" s="70" t="str">
        <f>施設状況!$E258</f>
        <v>あいの里大藤幼稚園</v>
      </c>
      <c r="V258" s="71"/>
      <c r="W258" s="70"/>
      <c r="DI258" s="54" t="s">
        <v>497</v>
      </c>
      <c r="DJ258" s="54" t="s">
        <v>951</v>
      </c>
    </row>
    <row r="259" spans="1:114">
      <c r="A259" s="74">
        <v>200105</v>
      </c>
      <c r="B259" s="68" t="s">
        <v>307</v>
      </c>
      <c r="C259" s="68" t="s">
        <v>1301</v>
      </c>
      <c r="D259" s="68" t="s">
        <v>156</v>
      </c>
      <c r="E259" s="68" t="s">
        <v>1505</v>
      </c>
      <c r="F259" s="68"/>
      <c r="G259" s="68"/>
      <c r="H259" s="68"/>
      <c r="I259" s="68">
        <v>90</v>
      </c>
      <c r="J259" s="68">
        <v>0</v>
      </c>
      <c r="K259" s="68">
        <v>68</v>
      </c>
      <c r="L259" s="68">
        <v>0</v>
      </c>
      <c r="M259" s="68">
        <v>22</v>
      </c>
      <c r="N259" s="68">
        <v>22</v>
      </c>
      <c r="O259" s="68">
        <v>0</v>
      </c>
      <c r="P259" s="68">
        <v>90</v>
      </c>
      <c r="Q259" s="69">
        <f t="shared" si="62"/>
        <v>200105</v>
      </c>
      <c r="R259" s="69">
        <f>COUNTIF($T$4:T259,T259)</f>
        <v>15</v>
      </c>
      <c r="S259" s="69" t="str">
        <f>IF(R259=1,COUNTIF($R$4:R259,1),"")</f>
        <v/>
      </c>
      <c r="T259" s="70" t="str">
        <f>施設状況!$D259&amp;施設状況!$B259</f>
        <v>北区03認定こども園</v>
      </c>
      <c r="U259" s="70" t="str">
        <f>施設状況!$E259</f>
        <v>認定こども園メルシー学院</v>
      </c>
      <c r="V259" s="71"/>
      <c r="W259" s="70"/>
      <c r="DI259" s="54" t="s">
        <v>462</v>
      </c>
      <c r="DJ259" s="54" t="s">
        <v>952</v>
      </c>
    </row>
    <row r="260" spans="1:114">
      <c r="A260" s="74">
        <v>200106</v>
      </c>
      <c r="B260" s="68" t="s">
        <v>307</v>
      </c>
      <c r="C260" s="68" t="s">
        <v>1301</v>
      </c>
      <c r="D260" s="68" t="s">
        <v>156</v>
      </c>
      <c r="E260" s="68" t="s">
        <v>1506</v>
      </c>
      <c r="F260" s="68"/>
      <c r="G260" s="68"/>
      <c r="H260" s="68"/>
      <c r="I260" s="68">
        <v>120</v>
      </c>
      <c r="J260" s="68">
        <v>0</v>
      </c>
      <c r="K260" s="68">
        <v>68</v>
      </c>
      <c r="L260" s="68">
        <v>12</v>
      </c>
      <c r="M260" s="68">
        <v>40</v>
      </c>
      <c r="N260" s="68">
        <v>52</v>
      </c>
      <c r="O260" s="68">
        <v>0</v>
      </c>
      <c r="P260" s="68">
        <v>120</v>
      </c>
      <c r="Q260" s="69">
        <f t="shared" si="62"/>
        <v>200106</v>
      </c>
      <c r="R260" s="69">
        <f>COUNTIF($T$4:T260,T260)</f>
        <v>16</v>
      </c>
      <c r="S260" s="69" t="str">
        <f>IF(R260=1,COUNTIF($R$4:R260,1),"")</f>
        <v/>
      </c>
      <c r="T260" s="70" t="str">
        <f>施設状況!$D260&amp;施設状況!$B260</f>
        <v>北区03認定こども園</v>
      </c>
      <c r="U260" s="70" t="str">
        <f>施設状況!$E260</f>
        <v>認定こども園太平あずさ保育園</v>
      </c>
      <c r="V260" s="71"/>
      <c r="W260" s="70"/>
      <c r="DI260" s="54" t="s">
        <v>953</v>
      </c>
      <c r="DJ260" s="54" t="s">
        <v>954</v>
      </c>
    </row>
    <row r="261" spans="1:114">
      <c r="A261" s="74">
        <v>200111</v>
      </c>
      <c r="B261" s="68" t="s">
        <v>307</v>
      </c>
      <c r="C261" s="68" t="s">
        <v>1301</v>
      </c>
      <c r="D261" s="68" t="s">
        <v>156</v>
      </c>
      <c r="E261" s="68" t="s">
        <v>1507</v>
      </c>
      <c r="F261" s="68"/>
      <c r="G261" s="68"/>
      <c r="H261" s="68"/>
      <c r="I261" s="68">
        <v>150</v>
      </c>
      <c r="J261" s="68">
        <v>0</v>
      </c>
      <c r="K261" s="68">
        <v>91</v>
      </c>
      <c r="L261" s="68">
        <v>12</v>
      </c>
      <c r="M261" s="68">
        <v>47</v>
      </c>
      <c r="N261" s="68">
        <v>59</v>
      </c>
      <c r="O261" s="68">
        <v>0</v>
      </c>
      <c r="P261" s="68">
        <v>150</v>
      </c>
      <c r="Q261" s="69">
        <f t="shared" si="62"/>
        <v>200111</v>
      </c>
      <c r="R261" s="69">
        <f>COUNTIF($T$4:T261,T261)</f>
        <v>17</v>
      </c>
      <c r="S261" s="69" t="str">
        <f>IF(R261=1,COUNTIF($R$4:R261,1),"")</f>
        <v/>
      </c>
      <c r="T261" s="70" t="str">
        <f>施設状況!$D261&amp;施設状況!$B261</f>
        <v>北区03認定こども園</v>
      </c>
      <c r="U261" s="70" t="str">
        <f>施設状況!$E261</f>
        <v>幼保連携型認定こども園ＣｉｎｑＰｅｒｌｅｓ幼稚園</v>
      </c>
      <c r="V261" s="71"/>
      <c r="W261" s="70"/>
      <c r="DI261" s="54" t="s">
        <v>851</v>
      </c>
      <c r="DJ261" s="54" t="s">
        <v>852</v>
      </c>
    </row>
    <row r="262" spans="1:114">
      <c r="A262" s="74">
        <v>200128</v>
      </c>
      <c r="B262" s="68" t="s">
        <v>307</v>
      </c>
      <c r="C262" s="68" t="s">
        <v>1301</v>
      </c>
      <c r="D262" s="68" t="s">
        <v>156</v>
      </c>
      <c r="E262" s="68" t="s">
        <v>1508</v>
      </c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9">
        <f t="shared" si="62"/>
        <v>200128</v>
      </c>
      <c r="R262" s="69">
        <f>COUNTIF($T$4:T262,T262)</f>
        <v>18</v>
      </c>
      <c r="S262" s="69" t="str">
        <f>IF(R262=1,COUNTIF($R$4:R262,1),"")</f>
        <v/>
      </c>
      <c r="T262" s="70" t="str">
        <f>施設状況!$D262&amp;施設状況!$B262</f>
        <v>北区03認定こども園</v>
      </c>
      <c r="U262" s="70" t="str">
        <f>施設状況!$E262</f>
        <v>認定こども園こころ篠路保育園</v>
      </c>
      <c r="V262" s="71"/>
      <c r="W262" s="70"/>
      <c r="DI262" s="54" t="s">
        <v>1717</v>
      </c>
      <c r="DJ262" s="54" t="s">
        <v>1727</v>
      </c>
    </row>
    <row r="263" spans="1:114">
      <c r="A263" s="74">
        <v>200086</v>
      </c>
      <c r="B263" s="68" t="s">
        <v>307</v>
      </c>
      <c r="C263" s="68" t="s">
        <v>1301</v>
      </c>
      <c r="D263" s="68" t="s">
        <v>156</v>
      </c>
      <c r="E263" s="68" t="s">
        <v>1509</v>
      </c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9">
        <f t="shared" ref="Q263:Q326" si="63">A263</f>
        <v>200086</v>
      </c>
      <c r="R263" s="69">
        <f>COUNTIF($T$4:T263,T263)</f>
        <v>19</v>
      </c>
      <c r="S263" s="69" t="str">
        <f>IF(R263=1,COUNTIF($R$4:R263,1),"")</f>
        <v/>
      </c>
      <c r="T263" s="70" t="str">
        <f>施設状況!$D263&amp;施設状況!$B263</f>
        <v>北区03認定こども園</v>
      </c>
      <c r="U263" s="70" t="str">
        <f>施設状況!$E263</f>
        <v>認定こども園札幌北幼稚園</v>
      </c>
      <c r="V263" s="71"/>
      <c r="W263" s="70"/>
      <c r="DI263" s="54" t="s">
        <v>946</v>
      </c>
      <c r="DJ263" s="54" t="s">
        <v>947</v>
      </c>
    </row>
    <row r="264" spans="1:114">
      <c r="A264" s="74">
        <v>200089</v>
      </c>
      <c r="B264" s="68" t="s">
        <v>307</v>
      </c>
      <c r="C264" s="68" t="s">
        <v>1301</v>
      </c>
      <c r="D264" s="68" t="s">
        <v>156</v>
      </c>
      <c r="E264" s="68" t="s">
        <v>1510</v>
      </c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9">
        <f t="shared" si="63"/>
        <v>200089</v>
      </c>
      <c r="R264" s="69">
        <f>COUNTIF($T$4:T264,T264)</f>
        <v>20</v>
      </c>
      <c r="S264" s="69" t="str">
        <f>IF(R264=1,COUNTIF($R$4:R264,1),"")</f>
        <v/>
      </c>
      <c r="T264" s="70" t="str">
        <f>施設状況!$D264&amp;施設状況!$B264</f>
        <v>北区03認定こども園</v>
      </c>
      <c r="U264" s="70" t="str">
        <f>施設状況!$E264</f>
        <v>認定こども園新琴似幼稚園</v>
      </c>
      <c r="V264" s="71"/>
      <c r="W264" s="70"/>
      <c r="DI264" s="54" t="s">
        <v>499</v>
      </c>
      <c r="DJ264" s="54" t="s">
        <v>948</v>
      </c>
    </row>
    <row r="265" spans="1:114">
      <c r="A265" s="74">
        <v>200094</v>
      </c>
      <c r="B265" s="68" t="s">
        <v>307</v>
      </c>
      <c r="C265" s="68" t="s">
        <v>1301</v>
      </c>
      <c r="D265" s="68" t="s">
        <v>156</v>
      </c>
      <c r="E265" s="68" t="s">
        <v>1511</v>
      </c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9">
        <f t="shared" si="63"/>
        <v>200094</v>
      </c>
      <c r="R265" s="69">
        <f>COUNTIF($T$4:T265,T265)</f>
        <v>21</v>
      </c>
      <c r="S265" s="69" t="str">
        <f>IF(R265=1,COUNTIF($R$4:R265,1),"")</f>
        <v/>
      </c>
      <c r="T265" s="70" t="str">
        <f>施設状況!$D265&amp;施設状況!$B265</f>
        <v>北区03認定こども園</v>
      </c>
      <c r="U265" s="70" t="str">
        <f>施設状況!$E265</f>
        <v>認定こども園つよし幼稚園</v>
      </c>
      <c r="V265" s="71"/>
      <c r="W265" s="70"/>
      <c r="DI265" s="54" t="s">
        <v>949</v>
      </c>
      <c r="DJ265" s="54" t="s">
        <v>950</v>
      </c>
    </row>
    <row r="266" spans="1:114">
      <c r="A266" s="74">
        <v>200012</v>
      </c>
      <c r="B266" s="68" t="s">
        <v>307</v>
      </c>
      <c r="C266" s="68" t="s">
        <v>1301</v>
      </c>
      <c r="D266" s="68" t="s">
        <v>156</v>
      </c>
      <c r="E266" s="68" t="s">
        <v>161</v>
      </c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9">
        <f t="shared" si="63"/>
        <v>200012</v>
      </c>
      <c r="R266" s="69">
        <f>COUNTIF($T$4:T266,T266)</f>
        <v>22</v>
      </c>
      <c r="S266" s="69" t="str">
        <f>IF(R266=1,COUNTIF($R$4:R266,1),"")</f>
        <v/>
      </c>
      <c r="T266" s="70" t="str">
        <f>施設状況!$D266&amp;施設状況!$B266</f>
        <v>北区03認定こども園</v>
      </c>
      <c r="U266" s="70" t="str">
        <f>施設状況!$E266</f>
        <v>麻生保育園</v>
      </c>
      <c r="V266" s="71"/>
      <c r="W266" s="70"/>
      <c r="DI266" s="54" t="s">
        <v>460</v>
      </c>
      <c r="DJ266" s="54" t="s">
        <v>461</v>
      </c>
    </row>
    <row r="267" spans="1:114">
      <c r="A267" s="74">
        <v>200014</v>
      </c>
      <c r="B267" s="68" t="s">
        <v>307</v>
      </c>
      <c r="C267" s="68" t="s">
        <v>1301</v>
      </c>
      <c r="D267" s="68" t="s">
        <v>156</v>
      </c>
      <c r="E267" s="68" t="s">
        <v>1512</v>
      </c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9">
        <f t="shared" si="63"/>
        <v>200014</v>
      </c>
      <c r="R267" s="69">
        <f>COUNTIF($T$4:T267,T267)</f>
        <v>23</v>
      </c>
      <c r="S267" s="69" t="str">
        <f>IF(R267=1,COUNTIF($R$4:R267,1),"")</f>
        <v/>
      </c>
      <c r="T267" s="70" t="str">
        <f>施設状況!$D267&amp;施設状況!$B267</f>
        <v>北区03認定こども園</v>
      </c>
      <c r="U267" s="70" t="str">
        <f>施設状況!$E267</f>
        <v>認定こども園篠路中央保育園</v>
      </c>
      <c r="V267" s="71"/>
      <c r="W267" s="70"/>
      <c r="DI267" s="54" t="s">
        <v>464</v>
      </c>
      <c r="DJ267" s="54" t="s">
        <v>465</v>
      </c>
    </row>
    <row r="268" spans="1:114">
      <c r="A268" s="74">
        <v>200016</v>
      </c>
      <c r="B268" s="68" t="s">
        <v>307</v>
      </c>
      <c r="C268" s="68" t="s">
        <v>1301</v>
      </c>
      <c r="D268" s="68" t="s">
        <v>156</v>
      </c>
      <c r="E268" s="68" t="s">
        <v>164</v>
      </c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9">
        <f t="shared" si="63"/>
        <v>200016</v>
      </c>
      <c r="R268" s="69">
        <f>COUNTIF($T$4:T268,T268)</f>
        <v>24</v>
      </c>
      <c r="S268" s="69" t="str">
        <f>IF(R268=1,COUNTIF($R$4:R268,1),"")</f>
        <v/>
      </c>
      <c r="T268" s="70" t="str">
        <f>施設状況!$D268&amp;施設状況!$B268</f>
        <v>北区03認定こども園</v>
      </c>
      <c r="U268" s="70" t="str">
        <f>施設状況!$E268</f>
        <v>篠路高洋保育園</v>
      </c>
      <c r="V268" s="71"/>
      <c r="W268" s="70"/>
      <c r="DI268" s="54" t="s">
        <v>468</v>
      </c>
      <c r="DJ268" s="54" t="s">
        <v>469</v>
      </c>
    </row>
    <row r="269" spans="1:114">
      <c r="A269" s="74">
        <v>200018</v>
      </c>
      <c r="B269" s="68" t="s">
        <v>307</v>
      </c>
      <c r="C269" s="68" t="s">
        <v>1301</v>
      </c>
      <c r="D269" s="68" t="s">
        <v>156</v>
      </c>
      <c r="E269" s="68" t="s">
        <v>166</v>
      </c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9">
        <f t="shared" si="63"/>
        <v>200018</v>
      </c>
      <c r="R269" s="69">
        <f>COUNTIF($T$4:T269,T269)</f>
        <v>25</v>
      </c>
      <c r="S269" s="69" t="str">
        <f>IF(R269=1,COUNTIF($R$4:R269,1),"")</f>
        <v/>
      </c>
      <c r="T269" s="70" t="str">
        <f>施設状況!$D269&amp;施設状況!$B269</f>
        <v>北区03認定こども園</v>
      </c>
      <c r="U269" s="70" t="str">
        <f>施設状況!$E269</f>
        <v>三和新琴似保育園</v>
      </c>
      <c r="V269" s="71"/>
      <c r="W269" s="70"/>
      <c r="DI269" s="54" t="s">
        <v>472</v>
      </c>
      <c r="DJ269" s="54" t="s">
        <v>473</v>
      </c>
    </row>
    <row r="270" spans="1:114">
      <c r="A270" s="74">
        <v>200019</v>
      </c>
      <c r="B270" s="68" t="s">
        <v>307</v>
      </c>
      <c r="C270" s="68" t="s">
        <v>1301</v>
      </c>
      <c r="D270" s="68" t="s">
        <v>156</v>
      </c>
      <c r="E270" s="68" t="s">
        <v>167</v>
      </c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9">
        <f t="shared" si="63"/>
        <v>200019</v>
      </c>
      <c r="R270" s="69">
        <f>COUNTIF($T$4:T270,T270)</f>
        <v>26</v>
      </c>
      <c r="S270" s="69" t="str">
        <f>IF(R270=1,COUNTIF($R$4:R270,1),"")</f>
        <v/>
      </c>
      <c r="T270" s="70" t="str">
        <f>施設状況!$D270&amp;施設状況!$B270</f>
        <v>北区03認定こども園</v>
      </c>
      <c r="U270" s="70" t="str">
        <f>施設状況!$E270</f>
        <v>太平保育園</v>
      </c>
      <c r="V270" s="71"/>
      <c r="W270" s="70"/>
      <c r="DI270" s="54" t="s">
        <v>474</v>
      </c>
      <c r="DJ270" s="54" t="s">
        <v>475</v>
      </c>
    </row>
    <row r="271" spans="1:114">
      <c r="A271" s="74">
        <v>200020</v>
      </c>
      <c r="B271" s="68" t="s">
        <v>307</v>
      </c>
      <c r="C271" s="68" t="s">
        <v>1301</v>
      </c>
      <c r="D271" s="68" t="s">
        <v>156</v>
      </c>
      <c r="E271" s="68" t="s">
        <v>168</v>
      </c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9">
        <f t="shared" si="63"/>
        <v>200020</v>
      </c>
      <c r="R271" s="69">
        <f>COUNTIF($T$4:T271,T271)</f>
        <v>27</v>
      </c>
      <c r="S271" s="69" t="str">
        <f>IF(R271=1,COUNTIF($R$4:R271,1),"")</f>
        <v/>
      </c>
      <c r="T271" s="70" t="str">
        <f>施設状況!$D271&amp;施設状況!$B271</f>
        <v>北区03認定こども園</v>
      </c>
      <c r="U271" s="70" t="str">
        <f>施設状況!$E271</f>
        <v>あかつき篠路保育園</v>
      </c>
      <c r="V271" s="71"/>
      <c r="W271" s="70"/>
      <c r="DI271" s="54" t="s">
        <v>476</v>
      </c>
      <c r="DJ271" s="54" t="s">
        <v>477</v>
      </c>
    </row>
    <row r="272" spans="1:114">
      <c r="A272" s="74">
        <v>200021</v>
      </c>
      <c r="B272" s="68" t="s">
        <v>307</v>
      </c>
      <c r="C272" s="68" t="s">
        <v>1301</v>
      </c>
      <c r="D272" s="68" t="s">
        <v>156</v>
      </c>
      <c r="E272" s="68" t="s">
        <v>169</v>
      </c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9">
        <f t="shared" si="63"/>
        <v>200021</v>
      </c>
      <c r="R272" s="69">
        <f>COUNTIF($T$4:T272,T272)</f>
        <v>28</v>
      </c>
      <c r="S272" s="69" t="str">
        <f>IF(R272=1,COUNTIF($R$4:R272,1),"")</f>
        <v/>
      </c>
      <c r="T272" s="70" t="str">
        <f>施設状況!$D272&amp;施設状況!$B272</f>
        <v>北区03認定こども園</v>
      </c>
      <c r="U272" s="70" t="str">
        <f>施設状況!$E272</f>
        <v>札幌北保育園</v>
      </c>
      <c r="V272" s="71"/>
      <c r="W272" s="70"/>
      <c r="DI272" s="54" t="s">
        <v>478</v>
      </c>
      <c r="DJ272" s="54" t="s">
        <v>479</v>
      </c>
    </row>
    <row r="273" spans="1:114">
      <c r="A273" s="74">
        <v>200022</v>
      </c>
      <c r="B273" s="68" t="s">
        <v>307</v>
      </c>
      <c r="C273" s="68" t="s">
        <v>1301</v>
      </c>
      <c r="D273" s="68" t="s">
        <v>156</v>
      </c>
      <c r="E273" s="68" t="s">
        <v>170</v>
      </c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9">
        <f t="shared" si="63"/>
        <v>200022</v>
      </c>
      <c r="R273" s="69">
        <f>COUNTIF($T$4:T273,T273)</f>
        <v>29</v>
      </c>
      <c r="S273" s="69" t="str">
        <f>IF(R273=1,COUNTIF($R$4:R273,1),"")</f>
        <v/>
      </c>
      <c r="T273" s="70" t="str">
        <f>施設状況!$D273&amp;施設状況!$B273</f>
        <v>北区03認定こども園</v>
      </c>
      <c r="U273" s="70" t="str">
        <f>施設状況!$E273</f>
        <v>札幌こばと保育園</v>
      </c>
      <c r="V273" s="71"/>
      <c r="W273" s="70"/>
      <c r="DI273" s="54" t="s">
        <v>480</v>
      </c>
      <c r="DJ273" s="54" t="s">
        <v>481</v>
      </c>
    </row>
    <row r="274" spans="1:114">
      <c r="A274" s="74">
        <v>200023</v>
      </c>
      <c r="B274" s="68" t="s">
        <v>307</v>
      </c>
      <c r="C274" s="68" t="s">
        <v>1301</v>
      </c>
      <c r="D274" s="68" t="s">
        <v>156</v>
      </c>
      <c r="E274" s="68" t="s">
        <v>1513</v>
      </c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9">
        <f t="shared" si="63"/>
        <v>200023</v>
      </c>
      <c r="R274" s="69">
        <f>COUNTIF($T$4:T274,T274)</f>
        <v>30</v>
      </c>
      <c r="S274" s="69" t="str">
        <f>IF(R274=1,COUNTIF($R$4:R274,1),"")</f>
        <v/>
      </c>
      <c r="T274" s="70" t="str">
        <f>施設状況!$D274&amp;施設状況!$B274</f>
        <v>北区03認定こども園</v>
      </c>
      <c r="U274" s="70" t="str">
        <f>施設状況!$E274</f>
        <v>幌北中央保育園</v>
      </c>
      <c r="V274" s="71"/>
      <c r="W274" s="70"/>
      <c r="DI274" s="54" t="s">
        <v>925</v>
      </c>
      <c r="DJ274" s="54" t="s">
        <v>926</v>
      </c>
    </row>
    <row r="275" spans="1:114">
      <c r="A275" s="74">
        <v>200024</v>
      </c>
      <c r="B275" s="68" t="s">
        <v>307</v>
      </c>
      <c r="C275" s="68" t="s">
        <v>1301</v>
      </c>
      <c r="D275" s="68" t="s">
        <v>156</v>
      </c>
      <c r="E275" s="68" t="s">
        <v>171</v>
      </c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9">
        <f t="shared" si="63"/>
        <v>200024</v>
      </c>
      <c r="R275" s="69">
        <f>COUNTIF($T$4:T275,T275)</f>
        <v>31</v>
      </c>
      <c r="S275" s="69" t="str">
        <f>IF(R275=1,COUNTIF($R$4:R275,1),"")</f>
        <v/>
      </c>
      <c r="T275" s="70" t="str">
        <f>施設状況!$D275&amp;施設状況!$B275</f>
        <v>北区03認定こども園</v>
      </c>
      <c r="U275" s="70" t="str">
        <f>施設状況!$E275</f>
        <v>新川北保育園</v>
      </c>
      <c r="V275" s="71"/>
      <c r="W275" s="70"/>
      <c r="DI275" s="54" t="s">
        <v>482</v>
      </c>
      <c r="DJ275" s="54" t="s">
        <v>483</v>
      </c>
    </row>
    <row r="276" spans="1:114">
      <c r="A276" s="74">
        <v>200027</v>
      </c>
      <c r="B276" s="68" t="s">
        <v>307</v>
      </c>
      <c r="C276" s="68" t="s">
        <v>1301</v>
      </c>
      <c r="D276" s="68" t="s">
        <v>156</v>
      </c>
      <c r="E276" s="68" t="s">
        <v>173</v>
      </c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9">
        <f t="shared" si="63"/>
        <v>200027</v>
      </c>
      <c r="R276" s="69">
        <f>COUNTIF($T$4:T276,T276)</f>
        <v>32</v>
      </c>
      <c r="S276" s="69" t="str">
        <f>IF(R276=1,COUNTIF($R$4:R276,1),"")</f>
        <v/>
      </c>
      <c r="T276" s="70" t="str">
        <f>施設状況!$D276&amp;施設状況!$B276</f>
        <v>北区03認定こども園</v>
      </c>
      <c r="U276" s="70" t="str">
        <f>施設状況!$E276</f>
        <v>あいの里保育園</v>
      </c>
      <c r="V276" s="71"/>
      <c r="W276" s="70"/>
      <c r="DI276" s="54" t="s">
        <v>486</v>
      </c>
      <c r="DJ276" s="54" t="s">
        <v>487</v>
      </c>
    </row>
    <row r="277" spans="1:114">
      <c r="A277" s="74">
        <v>200028</v>
      </c>
      <c r="B277" s="68" t="s">
        <v>307</v>
      </c>
      <c r="C277" s="68" t="s">
        <v>1301</v>
      </c>
      <c r="D277" s="68" t="s">
        <v>156</v>
      </c>
      <c r="E277" s="68" t="s">
        <v>174</v>
      </c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9">
        <f t="shared" si="63"/>
        <v>200028</v>
      </c>
      <c r="R277" s="69">
        <f>COUNTIF($T$4:T277,T277)</f>
        <v>33</v>
      </c>
      <c r="S277" s="69" t="str">
        <f>IF(R277=1,COUNTIF($R$4:R277,1),"")</f>
        <v/>
      </c>
      <c r="T277" s="70" t="str">
        <f>施設状況!$D277&amp;施設状況!$B277</f>
        <v>北区03認定こども園</v>
      </c>
      <c r="U277" s="70" t="str">
        <f>施設状況!$E277</f>
        <v>風の子保育園</v>
      </c>
      <c r="V277" s="71"/>
      <c r="W277" s="70"/>
      <c r="DI277" s="54" t="s">
        <v>454</v>
      </c>
      <c r="DJ277" s="54" t="s">
        <v>488</v>
      </c>
    </row>
    <row r="278" spans="1:114">
      <c r="A278" s="74">
        <v>200035</v>
      </c>
      <c r="B278" s="68" t="s">
        <v>307</v>
      </c>
      <c r="C278" s="68" t="s">
        <v>1301</v>
      </c>
      <c r="D278" s="68" t="s">
        <v>156</v>
      </c>
      <c r="E278" s="68" t="s">
        <v>177</v>
      </c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9">
        <f t="shared" si="63"/>
        <v>200035</v>
      </c>
      <c r="R278" s="69">
        <f>COUNTIF($T$4:T278,T278)</f>
        <v>34</v>
      </c>
      <c r="S278" s="69" t="str">
        <f>IF(R278=1,COUNTIF($R$4:R278,1),"")</f>
        <v/>
      </c>
      <c r="T278" s="70" t="str">
        <f>施設状況!$D278&amp;施設状況!$B278</f>
        <v>北区03認定こども園</v>
      </c>
      <c r="U278" s="70" t="str">
        <f>施設状況!$E278</f>
        <v>新琴似中央保育園</v>
      </c>
      <c r="V278" s="71"/>
      <c r="W278" s="70"/>
      <c r="DI278" s="54" t="s">
        <v>495</v>
      </c>
      <c r="DJ278" s="54" t="s">
        <v>496</v>
      </c>
    </row>
    <row r="279" spans="1:114">
      <c r="A279" s="74">
        <v>200036</v>
      </c>
      <c r="B279" s="68" t="s">
        <v>307</v>
      </c>
      <c r="C279" s="68" t="s">
        <v>1301</v>
      </c>
      <c r="D279" s="68" t="s">
        <v>156</v>
      </c>
      <c r="E279" s="68" t="s">
        <v>1514</v>
      </c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9">
        <f t="shared" si="63"/>
        <v>200036</v>
      </c>
      <c r="R279" s="69">
        <f>COUNTIF($T$4:T279,T279)</f>
        <v>35</v>
      </c>
      <c r="S279" s="69" t="str">
        <f>IF(R279=1,COUNTIF($R$4:R279,1),"")</f>
        <v/>
      </c>
      <c r="T279" s="70" t="str">
        <f>施設状況!$D279&amp;施設状況!$B279</f>
        <v>北区03認定こども園</v>
      </c>
      <c r="U279" s="70" t="str">
        <f>施設状況!$E279</f>
        <v>屯田桃の花こども園</v>
      </c>
      <c r="V279" s="71"/>
      <c r="W279" s="70"/>
      <c r="DI279" s="54" t="s">
        <v>501</v>
      </c>
      <c r="DJ279" s="54" t="s">
        <v>934</v>
      </c>
    </row>
    <row r="280" spans="1:114">
      <c r="A280" s="74">
        <v>200037</v>
      </c>
      <c r="B280" s="68" t="s">
        <v>307</v>
      </c>
      <c r="C280" s="68" t="s">
        <v>1301</v>
      </c>
      <c r="D280" s="68" t="s">
        <v>156</v>
      </c>
      <c r="E280" s="68" t="s">
        <v>1515</v>
      </c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9">
        <f t="shared" si="63"/>
        <v>200037</v>
      </c>
      <c r="R280" s="69">
        <f>COUNTIF($T$4:T280,T280)</f>
        <v>36</v>
      </c>
      <c r="S280" s="69" t="str">
        <f>IF(R280=1,COUNTIF($R$4:R280,1),"")</f>
        <v/>
      </c>
      <c r="T280" s="70" t="str">
        <f>施設状況!$D280&amp;施設状況!$B280</f>
        <v>北区03認定こども園</v>
      </c>
      <c r="U280" s="70" t="str">
        <f>施設状況!$E280</f>
        <v>認定こども園あいの里せせらぎ保育園</v>
      </c>
      <c r="V280" s="71"/>
      <c r="W280" s="70"/>
      <c r="DI280" s="54" t="s">
        <v>497</v>
      </c>
      <c r="DJ280" s="54" t="s">
        <v>498</v>
      </c>
    </row>
    <row r="281" spans="1:114">
      <c r="A281" s="74">
        <v>200039</v>
      </c>
      <c r="B281" s="83" t="s">
        <v>307</v>
      </c>
      <c r="C281" s="68" t="s">
        <v>1301</v>
      </c>
      <c r="D281" s="68" t="s">
        <v>156</v>
      </c>
      <c r="E281" s="68" t="s">
        <v>179</v>
      </c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9">
        <f t="shared" si="63"/>
        <v>200039</v>
      </c>
      <c r="R281" s="69">
        <f>COUNTIF($T$4:T281,T281)</f>
        <v>37</v>
      </c>
      <c r="S281" s="69" t="str">
        <f>IF(R281=1,COUNTIF($R$4:R281,1),"")</f>
        <v/>
      </c>
      <c r="T281" s="70" t="str">
        <f>施設状況!$D281&amp;施設状況!$B281</f>
        <v>北区03認定こども園</v>
      </c>
      <c r="U281" s="70" t="str">
        <f>施設状況!$E281</f>
        <v>札幌未来保育園</v>
      </c>
      <c r="V281" s="71"/>
      <c r="W281" s="70"/>
      <c r="DI281" s="54" t="s">
        <v>501</v>
      </c>
      <c r="DJ281" s="54" t="s">
        <v>502</v>
      </c>
    </row>
    <row r="282" spans="1:114">
      <c r="A282" s="74">
        <v>200040</v>
      </c>
      <c r="B282" s="83" t="s">
        <v>307</v>
      </c>
      <c r="C282" s="68" t="s">
        <v>1301</v>
      </c>
      <c r="D282" s="68" t="s">
        <v>156</v>
      </c>
      <c r="E282" s="68" t="s">
        <v>180</v>
      </c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9">
        <f t="shared" si="63"/>
        <v>200040</v>
      </c>
      <c r="R282" s="69">
        <f>COUNTIF($T$4:T282,T282)</f>
        <v>38</v>
      </c>
      <c r="S282" s="69" t="str">
        <f>IF(R282=1,COUNTIF($R$4:R282,1),"")</f>
        <v/>
      </c>
      <c r="T282" s="70" t="str">
        <f>施設状況!$D282&amp;施設状況!$B282</f>
        <v>北区03認定こども園</v>
      </c>
      <c r="U282" s="70" t="str">
        <f>施設状況!$E282</f>
        <v>エンジェル保育園</v>
      </c>
      <c r="V282" s="71"/>
      <c r="W282" s="70"/>
      <c r="DI282" s="54" t="s">
        <v>503</v>
      </c>
      <c r="DJ282" s="54" t="s">
        <v>504</v>
      </c>
    </row>
    <row r="283" spans="1:114">
      <c r="A283" s="74">
        <v>200063</v>
      </c>
      <c r="B283" s="83" t="s">
        <v>307</v>
      </c>
      <c r="C283" s="68" t="s">
        <v>1301</v>
      </c>
      <c r="D283" s="68" t="s">
        <v>156</v>
      </c>
      <c r="E283" s="68" t="s">
        <v>1516</v>
      </c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9">
        <f t="shared" si="63"/>
        <v>200063</v>
      </c>
      <c r="R283" s="69">
        <f>COUNTIF($T$4:T283,T283)</f>
        <v>39</v>
      </c>
      <c r="S283" s="69" t="str">
        <f>IF(R283=1,COUNTIF($R$4:R283,1),"")</f>
        <v/>
      </c>
      <c r="T283" s="70" t="str">
        <f>施設状況!$D283&amp;施設状況!$B283</f>
        <v>北区03認定こども園</v>
      </c>
      <c r="U283" s="70" t="str">
        <f>施設状況!$E283</f>
        <v>きずな麻生保育園</v>
      </c>
      <c r="V283" s="71"/>
      <c r="W283" s="70"/>
      <c r="DI283" s="54" t="s">
        <v>518</v>
      </c>
      <c r="DJ283" s="54" t="s">
        <v>521</v>
      </c>
    </row>
    <row r="284" spans="1:114">
      <c r="A284" s="74">
        <v>200065</v>
      </c>
      <c r="B284" s="83" t="s">
        <v>307</v>
      </c>
      <c r="C284" s="68" t="s">
        <v>1301</v>
      </c>
      <c r="D284" s="68" t="s">
        <v>156</v>
      </c>
      <c r="E284" s="68" t="s">
        <v>1517</v>
      </c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9">
        <f t="shared" si="63"/>
        <v>200065</v>
      </c>
      <c r="R284" s="69">
        <f>COUNTIF($T$4:T284,T284)</f>
        <v>40</v>
      </c>
      <c r="S284" s="69" t="str">
        <f>IF(R284=1,COUNTIF($R$4:R284,1),"")</f>
        <v/>
      </c>
      <c r="T284" s="70" t="str">
        <f>施設状況!$D284&amp;施設状況!$B284</f>
        <v>北区03認定こども園</v>
      </c>
      <c r="U284" s="70" t="str">
        <f>施設状況!$E284</f>
        <v>認定こども園しずく保育園</v>
      </c>
      <c r="V284" s="71"/>
      <c r="W284" s="70"/>
      <c r="DI284" s="54" t="s">
        <v>939</v>
      </c>
      <c r="DJ284" s="54" t="s">
        <v>940</v>
      </c>
    </row>
    <row r="285" spans="1:114">
      <c r="A285" s="74">
        <v>200093</v>
      </c>
      <c r="B285" s="83" t="s">
        <v>307</v>
      </c>
      <c r="C285" s="68" t="s">
        <v>1301</v>
      </c>
      <c r="D285" s="68" t="s">
        <v>156</v>
      </c>
      <c r="E285" s="68" t="s">
        <v>1518</v>
      </c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9">
        <f t="shared" si="63"/>
        <v>200093</v>
      </c>
      <c r="R285" s="69">
        <f>COUNTIF($T$4:T285,T285)</f>
        <v>41</v>
      </c>
      <c r="S285" s="69" t="str">
        <f>IF(R285=1,COUNTIF($R$4:R285,1),"")</f>
        <v/>
      </c>
      <c r="T285" s="70" t="str">
        <f>施設状況!$D285&amp;施設状況!$B285</f>
        <v>北区03認定こども園</v>
      </c>
      <c r="U285" s="70" t="str">
        <f>施設状況!$E285</f>
        <v>こすもす認定こども園</v>
      </c>
      <c r="V285" s="71"/>
      <c r="W285" s="70"/>
      <c r="DI285" s="54" t="s">
        <v>482</v>
      </c>
      <c r="DJ285" s="54" t="s">
        <v>513</v>
      </c>
    </row>
    <row r="286" spans="1:114">
      <c r="A286" s="74">
        <v>200098</v>
      </c>
      <c r="B286" s="83" t="s">
        <v>307</v>
      </c>
      <c r="C286" s="68" t="s">
        <v>1301</v>
      </c>
      <c r="D286" s="68" t="s">
        <v>156</v>
      </c>
      <c r="E286" s="68" t="s">
        <v>1519</v>
      </c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9">
        <f t="shared" si="63"/>
        <v>200098</v>
      </c>
      <c r="R286" s="69">
        <f>COUNTIF($T$4:T286,T286)</f>
        <v>42</v>
      </c>
      <c r="S286" s="69" t="str">
        <f>IF(R286=1,COUNTIF($R$4:R286,1),"")</f>
        <v/>
      </c>
      <c r="T286" s="70" t="str">
        <f>施設状況!$D286&amp;施設状況!$B286</f>
        <v>北区03認定こども園</v>
      </c>
      <c r="U286" s="70" t="str">
        <f>施設状況!$E286</f>
        <v>白楊みどり保育園</v>
      </c>
      <c r="V286" s="71"/>
      <c r="W286" s="70"/>
      <c r="DI286" s="54" t="s">
        <v>514</v>
      </c>
      <c r="DJ286" s="54" t="s">
        <v>515</v>
      </c>
    </row>
    <row r="287" spans="1:114">
      <c r="A287" s="74">
        <v>200104</v>
      </c>
      <c r="B287" s="83" t="s">
        <v>307</v>
      </c>
      <c r="C287" s="68" t="s">
        <v>1301</v>
      </c>
      <c r="D287" s="68" t="s">
        <v>156</v>
      </c>
      <c r="E287" s="68" t="s">
        <v>1520</v>
      </c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9">
        <f t="shared" si="63"/>
        <v>200104</v>
      </c>
      <c r="R287" s="69">
        <f>COUNTIF($T$4:T287,T287)</f>
        <v>43</v>
      </c>
      <c r="S287" s="69" t="str">
        <f>IF(R287=1,COUNTIF($R$4:R287,1),"")</f>
        <v/>
      </c>
      <c r="T287" s="70" t="str">
        <f>施設状況!$D287&amp;施設状況!$B287</f>
        <v>北区03認定こども園</v>
      </c>
      <c r="U287" s="70" t="str">
        <f>施設状況!$E287</f>
        <v>もみの木にいな認定こども園</v>
      </c>
      <c r="V287" s="71"/>
      <c r="W287" s="70"/>
      <c r="DI287" s="54" t="s">
        <v>518</v>
      </c>
      <c r="DJ287" s="54" t="s">
        <v>519</v>
      </c>
    </row>
    <row r="288" spans="1:114">
      <c r="A288" s="74">
        <v>200116</v>
      </c>
      <c r="B288" s="83" t="s">
        <v>307</v>
      </c>
      <c r="C288" s="68" t="s">
        <v>1301</v>
      </c>
      <c r="D288" s="68" t="s">
        <v>156</v>
      </c>
      <c r="E288" s="68" t="s">
        <v>1521</v>
      </c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9">
        <f t="shared" si="63"/>
        <v>200116</v>
      </c>
      <c r="R288" s="69">
        <f>COUNTIF($T$4:T288,T288)</f>
        <v>44</v>
      </c>
      <c r="S288" s="69" t="str">
        <f>IF(R288=1,COUNTIF($R$4:R288,1),"")</f>
        <v/>
      </c>
      <c r="T288" s="70" t="str">
        <f>施設状況!$D288&amp;施設状況!$B288</f>
        <v>北区03認定こども園</v>
      </c>
      <c r="U288" s="70" t="str">
        <f>施設状況!$E288</f>
        <v>認定こども園新川西コグマ保育園</v>
      </c>
      <c r="V288" s="71"/>
      <c r="W288" s="70"/>
      <c r="DI288" s="54" t="s">
        <v>522</v>
      </c>
      <c r="DJ288" s="54" t="s">
        <v>523</v>
      </c>
    </row>
    <row r="289" spans="1:114">
      <c r="A289" s="74">
        <v>200121</v>
      </c>
      <c r="B289" s="83" t="s">
        <v>307</v>
      </c>
      <c r="C289" s="68" t="s">
        <v>1301</v>
      </c>
      <c r="D289" s="68" t="s">
        <v>156</v>
      </c>
      <c r="E289" s="68" t="s">
        <v>1522</v>
      </c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9">
        <f t="shared" si="63"/>
        <v>200121</v>
      </c>
      <c r="R289" s="69">
        <f>COUNTIF($T$4:T289,T289)</f>
        <v>45</v>
      </c>
      <c r="S289" s="69" t="str">
        <f>IF(R289=1,COUNTIF($R$4:R289,1),"")</f>
        <v/>
      </c>
      <c r="T289" s="70" t="str">
        <f>施設状況!$D289&amp;施設状況!$B289</f>
        <v>北区03認定こども園</v>
      </c>
      <c r="U289" s="70" t="str">
        <f>施設状況!$E289</f>
        <v>きずな北保育園</v>
      </c>
      <c r="V289" s="71"/>
      <c r="W289" s="70"/>
      <c r="DI289" s="54" t="s">
        <v>1309</v>
      </c>
      <c r="DJ289" s="54" t="s">
        <v>1358</v>
      </c>
    </row>
    <row r="290" spans="1:114">
      <c r="A290" s="74">
        <v>200068</v>
      </c>
      <c r="B290" s="83" t="s">
        <v>307</v>
      </c>
      <c r="C290" s="68" t="s">
        <v>1301</v>
      </c>
      <c r="D290" s="68" t="s">
        <v>156</v>
      </c>
      <c r="E290" s="68" t="s">
        <v>315</v>
      </c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9">
        <f t="shared" si="63"/>
        <v>200068</v>
      </c>
      <c r="R290" s="69">
        <f>COUNTIF($T$4:T290,T290)</f>
        <v>46</v>
      </c>
      <c r="S290" s="69" t="str">
        <f>IF(R290=1,COUNTIF($R$4:R290,1),"")</f>
        <v/>
      </c>
      <c r="T290" s="70" t="str">
        <f>施設状況!$D290&amp;施設状況!$B290</f>
        <v>北区03認定こども園</v>
      </c>
      <c r="U290" s="70" t="str">
        <f>施設状況!$E290</f>
        <v>認定こども園英伸幼稚学院</v>
      </c>
      <c r="V290" s="71"/>
      <c r="W290" s="70"/>
      <c r="DI290" s="54" t="s">
        <v>511</v>
      </c>
      <c r="DJ290" s="54" t="s">
        <v>941</v>
      </c>
    </row>
    <row r="291" spans="1:114">
      <c r="A291" s="74">
        <v>300003</v>
      </c>
      <c r="B291" s="83" t="s">
        <v>307</v>
      </c>
      <c r="C291" s="68" t="s">
        <v>1301</v>
      </c>
      <c r="D291" s="68" t="s">
        <v>185</v>
      </c>
      <c r="E291" s="68" t="s">
        <v>1523</v>
      </c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9">
        <f t="shared" si="63"/>
        <v>300003</v>
      </c>
      <c r="R291" s="69">
        <f>COUNTIF($T$4:T291,T291)</f>
        <v>1</v>
      </c>
      <c r="S291" s="69">
        <f>IF(R291=1,COUNTIF($R$4:R291,1),"")</f>
        <v>23</v>
      </c>
      <c r="T291" s="70" t="str">
        <f>施設状況!$D291&amp;施設状況!$B291</f>
        <v>東区03認定こども園</v>
      </c>
      <c r="U291" s="70" t="str">
        <f>施設状況!$E291</f>
        <v>幼保連携型認定こども園さっぽろ夢</v>
      </c>
      <c r="V291" s="71"/>
      <c r="W291" s="70"/>
      <c r="DI291" s="54" t="s">
        <v>955</v>
      </c>
      <c r="DJ291" s="54" t="s">
        <v>956</v>
      </c>
    </row>
    <row r="292" spans="1:114">
      <c r="A292" s="74">
        <v>300007</v>
      </c>
      <c r="B292" s="68" t="s">
        <v>307</v>
      </c>
      <c r="C292" s="68" t="s">
        <v>1301</v>
      </c>
      <c r="D292" s="68" t="s">
        <v>185</v>
      </c>
      <c r="E292" s="68" t="s">
        <v>1524</v>
      </c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9">
        <f t="shared" si="63"/>
        <v>300007</v>
      </c>
      <c r="R292" s="69">
        <f>COUNTIF($T$4:T292,T292)</f>
        <v>2</v>
      </c>
      <c r="S292" s="69" t="str">
        <f>IF(R292=1,COUNTIF($R$4:R292,1),"")</f>
        <v/>
      </c>
      <c r="T292" s="70" t="str">
        <f>施設状況!$D292&amp;施設状況!$B292</f>
        <v>東区03認定こども園</v>
      </c>
      <c r="U292" s="70" t="str">
        <f>施設状況!$E292</f>
        <v>幼保連携型認定こども園しらゆき夢</v>
      </c>
      <c r="V292" s="71"/>
      <c r="W292" s="70"/>
      <c r="DI292" s="54" t="s">
        <v>959</v>
      </c>
      <c r="DJ292" s="54" t="s">
        <v>960</v>
      </c>
    </row>
    <row r="293" spans="1:114">
      <c r="A293" s="74">
        <v>300054</v>
      </c>
      <c r="B293" s="68" t="s">
        <v>307</v>
      </c>
      <c r="C293" s="68" t="s">
        <v>1301</v>
      </c>
      <c r="D293" s="68" t="s">
        <v>185</v>
      </c>
      <c r="E293" s="68" t="s">
        <v>316</v>
      </c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9">
        <f t="shared" si="63"/>
        <v>300054</v>
      </c>
      <c r="R293" s="69">
        <f>COUNTIF($T$4:T293,T293)</f>
        <v>3</v>
      </c>
      <c r="S293" s="69" t="str">
        <f>IF(R293=1,COUNTIF($R$4:R293,1),"")</f>
        <v/>
      </c>
      <c r="T293" s="70" t="str">
        <f>施設状況!$D293&amp;施設状況!$B293</f>
        <v>東区03認定こども園</v>
      </c>
      <c r="U293" s="70" t="str">
        <f>施設状況!$E293</f>
        <v>認定こども園札幌愛珠</v>
      </c>
      <c r="V293" s="71"/>
      <c r="W293" s="70"/>
      <c r="DI293" s="54" t="s">
        <v>532</v>
      </c>
      <c r="DJ293" s="54" t="s">
        <v>968</v>
      </c>
    </row>
    <row r="294" spans="1:114">
      <c r="A294" s="74">
        <v>300055</v>
      </c>
      <c r="B294" s="68" t="s">
        <v>307</v>
      </c>
      <c r="C294" s="68" t="s">
        <v>1301</v>
      </c>
      <c r="D294" s="68" t="s">
        <v>185</v>
      </c>
      <c r="E294" s="68" t="s">
        <v>1525</v>
      </c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9">
        <f t="shared" si="63"/>
        <v>300055</v>
      </c>
      <c r="R294" s="69">
        <f>COUNTIF($T$4:T294,T294)</f>
        <v>4</v>
      </c>
      <c r="S294" s="69" t="str">
        <f>IF(R294=1,COUNTIF($R$4:R294,1),"")</f>
        <v/>
      </c>
      <c r="T294" s="70" t="str">
        <f>施設状況!$D294&amp;施設状況!$B294</f>
        <v>東区03認定こども園</v>
      </c>
      <c r="U294" s="70" t="str">
        <f>施設状況!$E294</f>
        <v>幼保連携型認定こども園さつなえのもり</v>
      </c>
      <c r="V294" s="71"/>
      <c r="W294" s="70"/>
      <c r="DI294" s="54" t="s">
        <v>969</v>
      </c>
      <c r="DJ294" s="54" t="s">
        <v>970</v>
      </c>
    </row>
    <row r="295" spans="1:114">
      <c r="A295" s="74">
        <v>300066</v>
      </c>
      <c r="B295" s="83" t="s">
        <v>307</v>
      </c>
      <c r="C295" s="68" t="s">
        <v>1301</v>
      </c>
      <c r="D295" s="68" t="s">
        <v>185</v>
      </c>
      <c r="E295" s="68" t="s">
        <v>1526</v>
      </c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9">
        <f t="shared" si="63"/>
        <v>300066</v>
      </c>
      <c r="R295" s="69">
        <f>COUNTIF($T$4:T295,T295)</f>
        <v>5</v>
      </c>
      <c r="S295" s="69" t="str">
        <f>IF(R295=1,COUNTIF($R$4:R295,1),"")</f>
        <v/>
      </c>
      <c r="T295" s="70" t="str">
        <f>施設状況!$D295&amp;施設状況!$B295</f>
        <v>東区03認定こども園</v>
      </c>
      <c r="U295" s="70" t="str">
        <f>施設状況!$E295</f>
        <v>幼保連携型認定こども園おかだまのもり</v>
      </c>
      <c r="V295" s="71"/>
      <c r="W295" s="70"/>
      <c r="DI295" s="54" t="s">
        <v>966</v>
      </c>
      <c r="DJ295" s="54" t="s">
        <v>975</v>
      </c>
    </row>
    <row r="296" spans="1:114">
      <c r="A296" s="74">
        <v>300067</v>
      </c>
      <c r="B296" s="83" t="s">
        <v>307</v>
      </c>
      <c r="C296" s="68" t="s">
        <v>1301</v>
      </c>
      <c r="D296" s="68" t="s">
        <v>185</v>
      </c>
      <c r="E296" s="68" t="s">
        <v>1527</v>
      </c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9">
        <f t="shared" si="63"/>
        <v>300067</v>
      </c>
      <c r="R296" s="69">
        <f>COUNTIF($T$4:T296,T296)</f>
        <v>6</v>
      </c>
      <c r="S296" s="69" t="str">
        <f>IF(R296=1,COUNTIF($R$4:R296,1),"")</f>
        <v/>
      </c>
      <c r="T296" s="70" t="str">
        <f>施設状況!$D296&amp;施設状況!$B296</f>
        <v>東区03認定こども園</v>
      </c>
      <c r="U296" s="70" t="str">
        <f>施設状況!$E296</f>
        <v>認定こども園聖ミカエル幼稚園</v>
      </c>
      <c r="V296" s="71"/>
      <c r="W296" s="70"/>
      <c r="DI296" s="54" t="s">
        <v>557</v>
      </c>
      <c r="DJ296" s="54" t="s">
        <v>1359</v>
      </c>
    </row>
    <row r="297" spans="1:114">
      <c r="A297" s="74">
        <v>300068</v>
      </c>
      <c r="B297" s="83" t="s">
        <v>307</v>
      </c>
      <c r="C297" s="68" t="s">
        <v>1301</v>
      </c>
      <c r="D297" s="68" t="s">
        <v>185</v>
      </c>
      <c r="E297" s="68" t="s">
        <v>1528</v>
      </c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9">
        <f t="shared" si="63"/>
        <v>300068</v>
      </c>
      <c r="R297" s="69">
        <f>COUNTIF($T$4:T297,T297)</f>
        <v>7</v>
      </c>
      <c r="S297" s="69" t="str">
        <f>IF(R297=1,COUNTIF($R$4:R297,1),"")</f>
        <v/>
      </c>
      <c r="T297" s="70" t="str">
        <f>施設状況!$D297&amp;施設状況!$B297</f>
        <v>東区03認定こども園</v>
      </c>
      <c r="U297" s="70" t="str">
        <f>施設状況!$E297</f>
        <v>幼保連携型認定こども園せいめいのもり</v>
      </c>
      <c r="V297" s="71"/>
      <c r="W297" s="70"/>
      <c r="DI297" s="54" t="s">
        <v>976</v>
      </c>
      <c r="DJ297" s="54" t="s">
        <v>977</v>
      </c>
    </row>
    <row r="298" spans="1:114">
      <c r="A298" s="74">
        <v>300085</v>
      </c>
      <c r="B298" s="83" t="s">
        <v>307</v>
      </c>
      <c r="C298" s="68" t="s">
        <v>1301</v>
      </c>
      <c r="D298" s="68" t="s">
        <v>185</v>
      </c>
      <c r="E298" s="68" t="s">
        <v>1529</v>
      </c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9">
        <f t="shared" si="63"/>
        <v>300085</v>
      </c>
      <c r="R298" s="69">
        <f>COUNTIF($T$4:T298,T298)</f>
        <v>8</v>
      </c>
      <c r="S298" s="69" t="str">
        <f>IF(R298=1,COUNTIF($R$4:R298,1),"")</f>
        <v/>
      </c>
      <c r="T298" s="70" t="str">
        <f>施設状況!$D298&amp;施設状況!$B298</f>
        <v>東区03認定こども園</v>
      </c>
      <c r="U298" s="70" t="str">
        <f>施設状況!$E298</f>
        <v>幼保連携型認定こども園ふしこ幼稚園</v>
      </c>
      <c r="V298" s="71"/>
      <c r="W298" s="70"/>
      <c r="DI298" s="54" t="s">
        <v>574</v>
      </c>
      <c r="DJ298" s="54" t="s">
        <v>978</v>
      </c>
    </row>
    <row r="299" spans="1:114">
      <c r="A299" s="74">
        <v>300086</v>
      </c>
      <c r="B299" s="83" t="s">
        <v>307</v>
      </c>
      <c r="C299" s="68" t="s">
        <v>1301</v>
      </c>
      <c r="D299" s="68" t="s">
        <v>185</v>
      </c>
      <c r="E299" s="68" t="s">
        <v>1530</v>
      </c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9">
        <f t="shared" si="63"/>
        <v>300086</v>
      </c>
      <c r="R299" s="69">
        <f>COUNTIF($T$4:T299,T299)</f>
        <v>9</v>
      </c>
      <c r="S299" s="69" t="str">
        <f>IF(R299=1,COUNTIF($R$4:R299,1),"")</f>
        <v/>
      </c>
      <c r="T299" s="70" t="str">
        <f>施設状況!$D299&amp;施設状況!$B299</f>
        <v>東区03認定こども園</v>
      </c>
      <c r="U299" s="70" t="str">
        <f>施設状況!$E299</f>
        <v>幼保連携型認定こども園もえれのもり</v>
      </c>
      <c r="V299" s="71"/>
      <c r="W299" s="70"/>
      <c r="DI299" s="54" t="s">
        <v>979</v>
      </c>
      <c r="DJ299" s="54" t="s">
        <v>980</v>
      </c>
    </row>
    <row r="300" spans="1:114">
      <c r="A300" s="74">
        <v>300090</v>
      </c>
      <c r="B300" s="83" t="s">
        <v>307</v>
      </c>
      <c r="C300" s="68" t="s">
        <v>1301</v>
      </c>
      <c r="D300" s="68" t="s">
        <v>185</v>
      </c>
      <c r="E300" s="68" t="s">
        <v>1531</v>
      </c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9">
        <f t="shared" si="63"/>
        <v>300090</v>
      </c>
      <c r="R300" s="69">
        <f>COUNTIF($T$4:T300,T300)</f>
        <v>10</v>
      </c>
      <c r="S300" s="69" t="str">
        <f>IF(R300=1,COUNTIF($R$4:R300,1),"")</f>
        <v/>
      </c>
      <c r="T300" s="70" t="str">
        <f>施設状況!$D300&amp;施設状況!$B300</f>
        <v>東区03認定こども園</v>
      </c>
      <c r="U300" s="70" t="str">
        <f>施設状況!$E300</f>
        <v>認定こども園栄光幼稚園</v>
      </c>
      <c r="V300" s="71"/>
      <c r="W300" s="70"/>
      <c r="DI300" s="54" t="s">
        <v>981</v>
      </c>
      <c r="DJ300" s="54" t="s">
        <v>982</v>
      </c>
    </row>
    <row r="301" spans="1:114">
      <c r="A301" s="74">
        <v>300103</v>
      </c>
      <c r="B301" s="83" t="s">
        <v>307</v>
      </c>
      <c r="C301" s="68" t="s">
        <v>1301</v>
      </c>
      <c r="D301" s="68" t="s">
        <v>185</v>
      </c>
      <c r="E301" s="68" t="s">
        <v>1532</v>
      </c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9">
        <f t="shared" si="63"/>
        <v>300103</v>
      </c>
      <c r="R301" s="69">
        <f>COUNTIF($T$4:T301,T301)</f>
        <v>11</v>
      </c>
      <c r="S301" s="69" t="str">
        <f>IF(R301=1,COUNTIF($R$4:R301,1),"")</f>
        <v/>
      </c>
      <c r="T301" s="70" t="str">
        <f>施設状況!$D301&amp;施設状況!$B301</f>
        <v>東区03認定こども園</v>
      </c>
      <c r="U301" s="70" t="str">
        <f>施設状況!$E301</f>
        <v>幼保連携型認定こども園東苗穂スパークル園</v>
      </c>
      <c r="V301" s="71"/>
      <c r="W301" s="70"/>
      <c r="DI301" s="54" t="s">
        <v>562</v>
      </c>
      <c r="DJ301" s="54" t="s">
        <v>983</v>
      </c>
    </row>
    <row r="302" spans="1:114">
      <c r="A302" s="74">
        <v>300006</v>
      </c>
      <c r="B302" s="83" t="s">
        <v>307</v>
      </c>
      <c r="C302" s="68" t="s">
        <v>1301</v>
      </c>
      <c r="D302" s="68" t="s">
        <v>185</v>
      </c>
      <c r="E302" s="68" t="s">
        <v>1533</v>
      </c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9">
        <f t="shared" si="63"/>
        <v>300006</v>
      </c>
      <c r="R302" s="69">
        <f>COUNTIF($T$4:T302,T302)</f>
        <v>12</v>
      </c>
      <c r="S302" s="69" t="str">
        <f>IF(R302=1,COUNTIF($R$4:R302,1),"")</f>
        <v/>
      </c>
      <c r="T302" s="70" t="str">
        <f>施設状況!$D302&amp;施設状況!$B302</f>
        <v>東区03認定こども園</v>
      </c>
      <c r="U302" s="70" t="str">
        <f>施設状況!$E302</f>
        <v>開成いちい認定こども園</v>
      </c>
      <c r="V302" s="71"/>
      <c r="W302" s="70"/>
      <c r="DI302" s="54" t="s">
        <v>957</v>
      </c>
      <c r="DJ302" s="54" t="s">
        <v>958</v>
      </c>
    </row>
    <row r="303" spans="1:114">
      <c r="A303" s="74">
        <v>300008</v>
      </c>
      <c r="B303" s="83" t="s">
        <v>307</v>
      </c>
      <c r="C303" s="68" t="s">
        <v>1301</v>
      </c>
      <c r="D303" s="68" t="s">
        <v>185</v>
      </c>
      <c r="E303" s="68" t="s">
        <v>1534</v>
      </c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9">
        <f t="shared" si="63"/>
        <v>300008</v>
      </c>
      <c r="R303" s="69">
        <f>COUNTIF($T$4:T303,T303)</f>
        <v>13</v>
      </c>
      <c r="S303" s="69" t="str">
        <f>IF(R303=1,COUNTIF($R$4:R303,1),"")</f>
        <v/>
      </c>
      <c r="T303" s="70" t="str">
        <f>施設状況!$D303&amp;施設状況!$B303</f>
        <v>東区03認定こども園</v>
      </c>
      <c r="U303" s="70" t="str">
        <f>施設状況!$E303</f>
        <v>麻生むつみこども園</v>
      </c>
      <c r="V303" s="71"/>
      <c r="W303" s="70"/>
      <c r="DI303" s="54" t="s">
        <v>532</v>
      </c>
      <c r="DJ303" s="54" t="s">
        <v>533</v>
      </c>
    </row>
    <row r="304" spans="1:114">
      <c r="A304" s="74">
        <v>300015</v>
      </c>
      <c r="B304" s="83" t="s">
        <v>307</v>
      </c>
      <c r="C304" s="68" t="s">
        <v>1301</v>
      </c>
      <c r="D304" s="68" t="s">
        <v>185</v>
      </c>
      <c r="E304" s="68" t="s">
        <v>192</v>
      </c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9">
        <f t="shared" si="63"/>
        <v>300015</v>
      </c>
      <c r="R304" s="69">
        <f>COUNTIF($T$4:T304,T304)</f>
        <v>14</v>
      </c>
      <c r="S304" s="69" t="str">
        <f>IF(R304=1,COUNTIF($R$4:R304,1),"")</f>
        <v/>
      </c>
      <c r="T304" s="70" t="str">
        <f>施設状況!$D304&amp;施設状況!$B304</f>
        <v>東区03認定こども園</v>
      </c>
      <c r="U304" s="70" t="str">
        <f>施設状況!$E304</f>
        <v>北栄保育園</v>
      </c>
      <c r="V304" s="71"/>
      <c r="W304" s="70"/>
      <c r="DI304" s="54" t="s">
        <v>542</v>
      </c>
      <c r="DJ304" s="54" t="s">
        <v>543</v>
      </c>
    </row>
    <row r="305" spans="1:114">
      <c r="A305" s="74">
        <v>300017</v>
      </c>
      <c r="B305" s="83" t="s">
        <v>307</v>
      </c>
      <c r="C305" s="68" t="s">
        <v>1301</v>
      </c>
      <c r="D305" s="68" t="s">
        <v>185</v>
      </c>
      <c r="E305" s="68" t="s">
        <v>1535</v>
      </c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9">
        <f t="shared" si="63"/>
        <v>300017</v>
      </c>
      <c r="R305" s="69">
        <f>COUNTIF($T$4:T305,T305)</f>
        <v>15</v>
      </c>
      <c r="S305" s="69" t="str">
        <f>IF(R305=1,COUNTIF($R$4:R305,1),"")</f>
        <v/>
      </c>
      <c r="T305" s="70" t="str">
        <f>施設状況!$D305&amp;施設状況!$B305</f>
        <v>東区03認定こども園</v>
      </c>
      <c r="U305" s="70" t="str">
        <f>施設状況!$E305</f>
        <v>認定こども園元町杉の子保育園</v>
      </c>
      <c r="V305" s="71"/>
      <c r="W305" s="70"/>
      <c r="DI305" s="54" t="s">
        <v>546</v>
      </c>
      <c r="DJ305" s="54" t="s">
        <v>547</v>
      </c>
    </row>
    <row r="306" spans="1:114">
      <c r="A306" s="74">
        <v>300018</v>
      </c>
      <c r="B306" s="83" t="s">
        <v>307</v>
      </c>
      <c r="C306" s="68" t="s">
        <v>1301</v>
      </c>
      <c r="D306" s="68" t="s">
        <v>185</v>
      </c>
      <c r="E306" s="68" t="s">
        <v>1536</v>
      </c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9">
        <f t="shared" si="63"/>
        <v>300018</v>
      </c>
      <c r="R306" s="69">
        <f>COUNTIF($T$4:T306,T306)</f>
        <v>16</v>
      </c>
      <c r="S306" s="69" t="str">
        <f>IF(R306=1,COUNTIF($R$4:R306,1),"")</f>
        <v/>
      </c>
      <c r="T306" s="70" t="str">
        <f>施設状況!$D306&amp;施設状況!$B306</f>
        <v>東区03認定こども園</v>
      </c>
      <c r="U306" s="70" t="str">
        <f>施設状況!$E306</f>
        <v>認定こども園東苗穂保育園</v>
      </c>
      <c r="V306" s="71"/>
      <c r="W306" s="70"/>
      <c r="DI306" s="54" t="s">
        <v>548</v>
      </c>
      <c r="DJ306" s="54" t="s">
        <v>549</v>
      </c>
    </row>
    <row r="307" spans="1:114">
      <c r="A307" s="74">
        <v>300020</v>
      </c>
      <c r="B307" s="83" t="s">
        <v>307</v>
      </c>
      <c r="C307" s="68" t="s">
        <v>1301</v>
      </c>
      <c r="D307" s="68" t="s">
        <v>185</v>
      </c>
      <c r="E307" s="68" t="s">
        <v>195</v>
      </c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9">
        <f t="shared" si="63"/>
        <v>300020</v>
      </c>
      <c r="R307" s="69">
        <f>COUNTIF($T$4:T307,T307)</f>
        <v>17</v>
      </c>
      <c r="S307" s="69" t="str">
        <f>IF(R307=1,COUNTIF($R$4:R307,1),"")</f>
        <v/>
      </c>
      <c r="T307" s="70" t="str">
        <f>施設状況!$D307&amp;施設状況!$B307</f>
        <v>東区03認定こども園</v>
      </c>
      <c r="U307" s="70" t="str">
        <f>施設状況!$E307</f>
        <v>日の丸保育園</v>
      </c>
      <c r="V307" s="71"/>
      <c r="W307" s="70"/>
      <c r="DI307" s="54" t="s">
        <v>551</v>
      </c>
      <c r="DJ307" s="54" t="s">
        <v>552</v>
      </c>
    </row>
    <row r="308" spans="1:114">
      <c r="A308" s="74">
        <v>300022</v>
      </c>
      <c r="B308" s="83" t="s">
        <v>307</v>
      </c>
      <c r="C308" s="68" t="s">
        <v>1301</v>
      </c>
      <c r="D308" s="68" t="s">
        <v>185</v>
      </c>
      <c r="E308" s="68" t="s">
        <v>1537</v>
      </c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9">
        <f t="shared" si="63"/>
        <v>300022</v>
      </c>
      <c r="R308" s="69">
        <f>COUNTIF($T$4:T308,T308)</f>
        <v>18</v>
      </c>
      <c r="S308" s="69" t="str">
        <f>IF(R308=1,COUNTIF($R$4:R308,1),"")</f>
        <v/>
      </c>
      <c r="T308" s="70" t="str">
        <f>施設状況!$D308&amp;施設状況!$B308</f>
        <v>東区03認定こども園</v>
      </c>
      <c r="U308" s="70" t="str">
        <f>施設状況!$E308</f>
        <v>保育所型認定こども園丘珠ひばり保育園</v>
      </c>
      <c r="V308" s="71"/>
      <c r="W308" s="70"/>
      <c r="DI308" s="54" t="s">
        <v>555</v>
      </c>
      <c r="DJ308" s="54" t="s">
        <v>556</v>
      </c>
    </row>
    <row r="309" spans="1:114">
      <c r="A309" s="74">
        <v>300025</v>
      </c>
      <c r="B309" s="83" t="s">
        <v>307</v>
      </c>
      <c r="C309" s="68" t="s">
        <v>1301</v>
      </c>
      <c r="D309" s="68" t="s">
        <v>185</v>
      </c>
      <c r="E309" s="68" t="s">
        <v>199</v>
      </c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9">
        <f t="shared" si="63"/>
        <v>300025</v>
      </c>
      <c r="R309" s="69">
        <f>COUNTIF($T$4:T309,T309)</f>
        <v>19</v>
      </c>
      <c r="S309" s="69" t="str">
        <f>IF(R309=1,COUNTIF($R$4:R309,1),"")</f>
        <v/>
      </c>
      <c r="T309" s="70" t="str">
        <f>施設状況!$D309&amp;施設状況!$B309</f>
        <v>東区03認定こども園</v>
      </c>
      <c r="U309" s="70" t="str">
        <f>施設状況!$E309</f>
        <v>北栄みどり保育園</v>
      </c>
      <c r="V309" s="71"/>
      <c r="W309" s="70"/>
      <c r="DI309" s="54" t="s">
        <v>560</v>
      </c>
      <c r="DJ309" s="54" t="s">
        <v>561</v>
      </c>
    </row>
    <row r="310" spans="1:114">
      <c r="A310" s="74">
        <v>300026</v>
      </c>
      <c r="B310" s="83" t="s">
        <v>307</v>
      </c>
      <c r="C310" s="68" t="s">
        <v>1301</v>
      </c>
      <c r="D310" s="68" t="s">
        <v>185</v>
      </c>
      <c r="E310" s="68" t="s">
        <v>1538</v>
      </c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9">
        <f t="shared" si="63"/>
        <v>300026</v>
      </c>
      <c r="R310" s="69">
        <f>COUNTIF($T$4:T310,T310)</f>
        <v>20</v>
      </c>
      <c r="S310" s="69" t="str">
        <f>IF(R310=1,COUNTIF($R$4:R310,1),"")</f>
        <v/>
      </c>
      <c r="T310" s="70" t="str">
        <f>施設状況!$D310&amp;施設状況!$B310</f>
        <v>東区03認定こども園</v>
      </c>
      <c r="U310" s="70" t="str">
        <f>施設状況!$E310</f>
        <v>丘珠マスカット保育園</v>
      </c>
      <c r="V310" s="71"/>
      <c r="W310" s="70"/>
      <c r="DI310" s="54" t="s">
        <v>955</v>
      </c>
      <c r="DJ310" s="54" t="s">
        <v>961</v>
      </c>
    </row>
    <row r="311" spans="1:114">
      <c r="A311" s="74">
        <v>300028</v>
      </c>
      <c r="B311" s="83" t="s">
        <v>307</v>
      </c>
      <c r="C311" s="68" t="s">
        <v>1301</v>
      </c>
      <c r="D311" s="68" t="s">
        <v>185</v>
      </c>
      <c r="E311" s="68" t="s">
        <v>201</v>
      </c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9">
        <f t="shared" si="63"/>
        <v>300028</v>
      </c>
      <c r="R311" s="69">
        <f>COUNTIF($T$4:T311,T311)</f>
        <v>21</v>
      </c>
      <c r="S311" s="69" t="str">
        <f>IF(R311=1,COUNTIF($R$4:R311,1),"")</f>
        <v/>
      </c>
      <c r="T311" s="70" t="str">
        <f>施設状況!$D311&amp;施設状況!$B311</f>
        <v>東区03認定こども園</v>
      </c>
      <c r="U311" s="70" t="str">
        <f>施設状況!$E311</f>
        <v>元町みどり保育園</v>
      </c>
      <c r="V311" s="71"/>
      <c r="W311" s="70"/>
      <c r="DI311" s="54" t="s">
        <v>553</v>
      </c>
      <c r="DJ311" s="54" t="s">
        <v>564</v>
      </c>
    </row>
    <row r="312" spans="1:114">
      <c r="A312" s="74">
        <v>300029</v>
      </c>
      <c r="B312" s="83" t="s">
        <v>307</v>
      </c>
      <c r="C312" s="68" t="s">
        <v>1301</v>
      </c>
      <c r="D312" s="68" t="s">
        <v>185</v>
      </c>
      <c r="E312" s="68" t="s">
        <v>1539</v>
      </c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9">
        <f t="shared" si="63"/>
        <v>300029</v>
      </c>
      <c r="R312" s="69">
        <f>COUNTIF($T$4:T312,T312)</f>
        <v>22</v>
      </c>
      <c r="S312" s="69" t="str">
        <f>IF(R312=1,COUNTIF($R$4:R312,1),"")</f>
        <v/>
      </c>
      <c r="T312" s="70" t="str">
        <f>施設状況!$D312&amp;施設状況!$B312</f>
        <v>東区03認定こども園</v>
      </c>
      <c r="U312" s="70" t="str">
        <f>施設状況!$E312</f>
        <v>認定こども園栄保育園</v>
      </c>
      <c r="V312" s="71"/>
      <c r="W312" s="70"/>
      <c r="DI312" s="54" t="s">
        <v>565</v>
      </c>
      <c r="DJ312" s="54" t="s">
        <v>566</v>
      </c>
    </row>
    <row r="313" spans="1:114">
      <c r="A313" s="74">
        <v>300030</v>
      </c>
      <c r="B313" s="83" t="s">
        <v>307</v>
      </c>
      <c r="C313" s="68" t="s">
        <v>1301</v>
      </c>
      <c r="D313" s="68" t="s">
        <v>185</v>
      </c>
      <c r="E313" s="68" t="s">
        <v>202</v>
      </c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9">
        <f t="shared" si="63"/>
        <v>300030</v>
      </c>
      <c r="R313" s="69">
        <f>COUNTIF($T$4:T313,T313)</f>
        <v>23</v>
      </c>
      <c r="S313" s="69" t="str">
        <f>IF(R313=1,COUNTIF($R$4:R313,1),"")</f>
        <v/>
      </c>
      <c r="T313" s="70" t="str">
        <f>施設状況!$D313&amp;施設状況!$B313</f>
        <v>東区03認定こども園</v>
      </c>
      <c r="U313" s="70" t="str">
        <f>施設状況!$E313</f>
        <v>札幌フラワー保育園</v>
      </c>
      <c r="V313" s="71"/>
      <c r="W313" s="70"/>
      <c r="DI313" s="54" t="s">
        <v>540</v>
      </c>
      <c r="DJ313" s="54" t="s">
        <v>567</v>
      </c>
    </row>
    <row r="314" spans="1:114">
      <c r="A314" s="74">
        <v>300031</v>
      </c>
      <c r="B314" s="83" t="s">
        <v>307</v>
      </c>
      <c r="C314" s="68" t="s">
        <v>1301</v>
      </c>
      <c r="D314" s="68" t="s">
        <v>185</v>
      </c>
      <c r="E314" s="68" t="s">
        <v>1540</v>
      </c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9">
        <f t="shared" si="63"/>
        <v>300031</v>
      </c>
      <c r="R314" s="69">
        <f>COUNTIF($T$4:T314,T314)</f>
        <v>24</v>
      </c>
      <c r="S314" s="69" t="str">
        <f>IF(R314=1,COUNTIF($R$4:R314,1),"")</f>
        <v/>
      </c>
      <c r="T314" s="70" t="str">
        <f>施設状況!$D314&amp;施設状況!$B314</f>
        <v>東区03認定こども園</v>
      </c>
      <c r="U314" s="70" t="str">
        <f>施設状況!$E314</f>
        <v>伏古かしわ保育園</v>
      </c>
      <c r="V314" s="71"/>
      <c r="W314" s="70"/>
      <c r="DI314" s="54" t="s">
        <v>962</v>
      </c>
      <c r="DJ314" s="54" t="s">
        <v>963</v>
      </c>
    </row>
    <row r="315" spans="1:114">
      <c r="A315" s="74">
        <v>300033</v>
      </c>
      <c r="B315" s="83" t="s">
        <v>307</v>
      </c>
      <c r="C315" s="68" t="s">
        <v>1301</v>
      </c>
      <c r="D315" s="68" t="s">
        <v>185</v>
      </c>
      <c r="E315" s="68" t="s">
        <v>1541</v>
      </c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9">
        <f t="shared" si="63"/>
        <v>300033</v>
      </c>
      <c r="R315" s="69">
        <f>COUNTIF($T$4:T315,T315)</f>
        <v>25</v>
      </c>
      <c r="S315" s="69" t="str">
        <f>IF(R315=1,COUNTIF($R$4:R315,1),"")</f>
        <v/>
      </c>
      <c r="T315" s="70" t="str">
        <f>施設状況!$D315&amp;施設状況!$B315</f>
        <v>東区03認定こども園</v>
      </c>
      <c r="U315" s="70" t="str">
        <f>施設状況!$E315</f>
        <v>北栄マスカット保育園</v>
      </c>
      <c r="V315" s="71"/>
      <c r="W315" s="70"/>
      <c r="DI315" s="54" t="s">
        <v>964</v>
      </c>
      <c r="DJ315" s="54" t="s">
        <v>965</v>
      </c>
    </row>
    <row r="316" spans="1:114">
      <c r="A316" s="74">
        <v>300034</v>
      </c>
      <c r="B316" s="83" t="s">
        <v>307</v>
      </c>
      <c r="C316" s="68" t="s">
        <v>1301</v>
      </c>
      <c r="D316" s="68" t="s">
        <v>185</v>
      </c>
      <c r="E316" s="68" t="s">
        <v>1542</v>
      </c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9">
        <f t="shared" si="63"/>
        <v>300034</v>
      </c>
      <c r="R316" s="69">
        <f>COUNTIF($T$4:T316,T316)</f>
        <v>26</v>
      </c>
      <c r="S316" s="69" t="str">
        <f>IF(R316=1,COUNTIF($R$4:R316,1),"")</f>
        <v/>
      </c>
      <c r="T316" s="70" t="str">
        <f>施設状況!$D316&amp;施設状況!$B316</f>
        <v>東区03認定こども園</v>
      </c>
      <c r="U316" s="70" t="str">
        <f>施設状況!$E316</f>
        <v>栄町マスカット保育園</v>
      </c>
      <c r="V316" s="71"/>
      <c r="W316" s="70"/>
      <c r="DI316" s="54" t="s">
        <v>966</v>
      </c>
      <c r="DJ316" s="54" t="s">
        <v>967</v>
      </c>
    </row>
    <row r="317" spans="1:114">
      <c r="A317" s="74">
        <v>300037</v>
      </c>
      <c r="B317" s="83" t="s">
        <v>307</v>
      </c>
      <c r="C317" s="68" t="s">
        <v>1301</v>
      </c>
      <c r="D317" s="68" t="s">
        <v>185</v>
      </c>
      <c r="E317" s="68" t="s">
        <v>1543</v>
      </c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9">
        <f t="shared" si="63"/>
        <v>300037</v>
      </c>
      <c r="R317" s="69">
        <f>COUNTIF($T$4:T317,T317)</f>
        <v>27</v>
      </c>
      <c r="S317" s="69" t="str">
        <f>IF(R317=1,COUNTIF($R$4:R317,1),"")</f>
        <v/>
      </c>
      <c r="T317" s="70" t="str">
        <f>施設状況!$D317&amp;施設状況!$B317</f>
        <v>東区03認定こども園</v>
      </c>
      <c r="U317" s="70" t="str">
        <f>施設状況!$E317</f>
        <v>認定こども園本町保育園</v>
      </c>
      <c r="V317" s="71"/>
      <c r="W317" s="70"/>
      <c r="DI317" s="54" t="s">
        <v>574</v>
      </c>
      <c r="DJ317" s="54" t="s">
        <v>575</v>
      </c>
    </row>
    <row r="318" spans="1:114">
      <c r="A318" s="74">
        <v>300039</v>
      </c>
      <c r="B318" s="83" t="s">
        <v>307</v>
      </c>
      <c r="C318" s="68" t="s">
        <v>1301</v>
      </c>
      <c r="D318" s="68" t="s">
        <v>185</v>
      </c>
      <c r="E318" s="68" t="s">
        <v>1544</v>
      </c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9">
        <f t="shared" si="63"/>
        <v>300039</v>
      </c>
      <c r="R318" s="69">
        <f>COUNTIF($T$4:T318,T318)</f>
        <v>28</v>
      </c>
      <c r="S318" s="69" t="str">
        <f>IF(R318=1,COUNTIF($R$4:R318,1),"")</f>
        <v/>
      </c>
      <c r="T318" s="70" t="str">
        <f>施設状況!$D318&amp;施設状況!$B318</f>
        <v>東区03認定こども園</v>
      </c>
      <c r="U318" s="70" t="str">
        <f>施設状況!$E318</f>
        <v>認定こども園中沼保育園</v>
      </c>
      <c r="V318" s="71"/>
      <c r="W318" s="70"/>
      <c r="DI318" s="54" t="s">
        <v>578</v>
      </c>
      <c r="DJ318" s="54" t="s">
        <v>579</v>
      </c>
    </row>
    <row r="319" spans="1:114">
      <c r="A319" s="74">
        <v>300041</v>
      </c>
      <c r="B319" s="83" t="s">
        <v>307</v>
      </c>
      <c r="C319" s="68" t="s">
        <v>1301</v>
      </c>
      <c r="D319" s="68" t="s">
        <v>185</v>
      </c>
      <c r="E319" s="68" t="s">
        <v>208</v>
      </c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9">
        <f t="shared" si="63"/>
        <v>300041</v>
      </c>
      <c r="R319" s="69">
        <f>COUNTIF($T$4:T319,T319)</f>
        <v>29</v>
      </c>
      <c r="S319" s="69" t="str">
        <f>IF(R319=1,COUNTIF($R$4:R319,1),"")</f>
        <v/>
      </c>
      <c r="T319" s="70" t="str">
        <f>施設状況!$D319&amp;施設状況!$B319</f>
        <v>東区03認定こども園</v>
      </c>
      <c r="U319" s="70" t="str">
        <f>施設状況!$E319</f>
        <v>開成みどり保育園</v>
      </c>
      <c r="V319" s="71"/>
      <c r="W319" s="70"/>
      <c r="DI319" s="54" t="s">
        <v>582</v>
      </c>
      <c r="DJ319" s="54" t="s">
        <v>583</v>
      </c>
    </row>
    <row r="320" spans="1:114">
      <c r="A320" s="74">
        <v>300062</v>
      </c>
      <c r="B320" s="83" t="s">
        <v>307</v>
      </c>
      <c r="C320" s="68" t="s">
        <v>1301</v>
      </c>
      <c r="D320" s="68" t="s">
        <v>185</v>
      </c>
      <c r="E320" s="68" t="s">
        <v>1545</v>
      </c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9">
        <f t="shared" si="63"/>
        <v>300062</v>
      </c>
      <c r="R320" s="69">
        <f>COUNTIF($T$4:T320,T320)</f>
        <v>30</v>
      </c>
      <c r="S320" s="69" t="str">
        <f>IF(R320=1,COUNTIF($R$4:R320,1),"")</f>
        <v/>
      </c>
      <c r="T320" s="70" t="str">
        <f>施設状況!$D320&amp;施設状況!$B320</f>
        <v>東区03認定こども園</v>
      </c>
      <c r="U320" s="70" t="str">
        <f>施設状況!$E320</f>
        <v>光星友愛認定こども園</v>
      </c>
      <c r="V320" s="71"/>
      <c r="W320" s="70"/>
      <c r="DI320" s="54" t="s">
        <v>971</v>
      </c>
      <c r="DJ320" s="54" t="s">
        <v>972</v>
      </c>
    </row>
    <row r="321" spans="1:114">
      <c r="A321" s="74">
        <v>300084</v>
      </c>
      <c r="B321" s="83" t="s">
        <v>307</v>
      </c>
      <c r="C321" s="68" t="s">
        <v>1301</v>
      </c>
      <c r="D321" s="68" t="s">
        <v>185</v>
      </c>
      <c r="E321" s="68" t="s">
        <v>1546</v>
      </c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9">
        <f t="shared" si="63"/>
        <v>300084</v>
      </c>
      <c r="R321" s="69">
        <f>COUNTIF($T$4:T321,T321)</f>
        <v>31</v>
      </c>
      <c r="S321" s="69" t="str">
        <f>IF(R321=1,COUNTIF($R$4:R321,1),"")</f>
        <v/>
      </c>
      <c r="T321" s="70" t="str">
        <f>施設状況!$D321&amp;施設状況!$B321</f>
        <v>東区03認定こども園</v>
      </c>
      <c r="U321" s="70" t="str">
        <f>施設状況!$E321</f>
        <v>認定こども園おひさまさっぽろ東保育園</v>
      </c>
      <c r="V321" s="71"/>
      <c r="W321" s="70"/>
      <c r="DI321" s="54" t="s">
        <v>587</v>
      </c>
      <c r="DJ321" s="54" t="s">
        <v>588</v>
      </c>
    </row>
    <row r="322" spans="1:114">
      <c r="A322" s="74">
        <v>300064</v>
      </c>
      <c r="B322" s="83" t="s">
        <v>307</v>
      </c>
      <c r="C322" s="68" t="s">
        <v>1301</v>
      </c>
      <c r="D322" s="68" t="s">
        <v>185</v>
      </c>
      <c r="E322" s="68" t="s">
        <v>317</v>
      </c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9">
        <f t="shared" si="63"/>
        <v>300064</v>
      </c>
      <c r="R322" s="69">
        <f>COUNTIF($T$4:T322,T322)</f>
        <v>32</v>
      </c>
      <c r="S322" s="69" t="str">
        <f>IF(R322=1,COUNTIF($R$4:R322,1),"")</f>
        <v/>
      </c>
      <c r="T322" s="70" t="str">
        <f>施設状況!$D322&amp;施設状況!$B322</f>
        <v>東区03認定こども園</v>
      </c>
      <c r="U322" s="70" t="str">
        <f>施設状況!$E322</f>
        <v>認定こども園かすたねっと</v>
      </c>
      <c r="V322" s="71"/>
      <c r="W322" s="70"/>
      <c r="DI322" s="54" t="s">
        <v>973</v>
      </c>
      <c r="DJ322" s="54" t="s">
        <v>974</v>
      </c>
    </row>
    <row r="323" spans="1:114">
      <c r="A323" s="74">
        <v>400007</v>
      </c>
      <c r="B323" s="83" t="s">
        <v>307</v>
      </c>
      <c r="C323" s="68" t="s">
        <v>1301</v>
      </c>
      <c r="D323" s="68" t="s">
        <v>210</v>
      </c>
      <c r="E323" s="68" t="s">
        <v>1547</v>
      </c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9">
        <f t="shared" si="63"/>
        <v>400007</v>
      </c>
      <c r="R323" s="69">
        <f>COUNTIF($T$4:T323,T323)</f>
        <v>1</v>
      </c>
      <c r="S323" s="69">
        <f>IF(R323=1,COUNTIF($R$4:R323,1),"")</f>
        <v>24</v>
      </c>
      <c r="T323" s="70" t="str">
        <f>施設状況!$D323&amp;施設状況!$B323</f>
        <v>白石区03認定こども園</v>
      </c>
      <c r="U323" s="70" t="str">
        <f>施設状況!$E323</f>
        <v>友愛北白石認定こども園</v>
      </c>
      <c r="V323" s="71"/>
      <c r="W323" s="70"/>
      <c r="DI323" s="54" t="s">
        <v>984</v>
      </c>
      <c r="DJ323" s="54" t="s">
        <v>985</v>
      </c>
    </row>
    <row r="324" spans="1:114">
      <c r="A324" s="74">
        <v>400008</v>
      </c>
      <c r="B324" s="83" t="s">
        <v>307</v>
      </c>
      <c r="C324" s="68" t="s">
        <v>1301</v>
      </c>
      <c r="D324" s="68" t="s">
        <v>210</v>
      </c>
      <c r="E324" s="68" t="s">
        <v>1548</v>
      </c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9">
        <f t="shared" si="63"/>
        <v>400008</v>
      </c>
      <c r="R324" s="69">
        <f>COUNTIF($T$4:T324,T324)</f>
        <v>2</v>
      </c>
      <c r="S324" s="69" t="str">
        <f>IF(R324=1,COUNTIF($R$4:R324,1),"")</f>
        <v/>
      </c>
      <c r="T324" s="70" t="str">
        <f>施設状況!$D324&amp;施設状況!$B324</f>
        <v>白石区03認定こども園</v>
      </c>
      <c r="U324" s="70" t="str">
        <f>施設状況!$E324</f>
        <v>飛翔認定こども園</v>
      </c>
      <c r="V324" s="71"/>
      <c r="W324" s="70"/>
      <c r="X324" s="70"/>
      <c r="Y324" s="70"/>
      <c r="Z324" s="70"/>
      <c r="AA324" s="70"/>
      <c r="AB324" s="70"/>
      <c r="AC324" s="70"/>
      <c r="AD324" s="70"/>
      <c r="AE324" s="70"/>
      <c r="DI324" s="54" t="s">
        <v>635</v>
      </c>
      <c r="DJ324" s="54" t="s">
        <v>986</v>
      </c>
    </row>
    <row r="325" spans="1:114">
      <c r="A325" s="74">
        <v>400011</v>
      </c>
      <c r="B325" s="83" t="s">
        <v>307</v>
      </c>
      <c r="C325" s="68" t="s">
        <v>1301</v>
      </c>
      <c r="D325" s="68" t="s">
        <v>210</v>
      </c>
      <c r="E325" s="68" t="s">
        <v>1549</v>
      </c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9">
        <f t="shared" si="63"/>
        <v>400011</v>
      </c>
      <c r="R325" s="69">
        <f>COUNTIF($T$4:T325,T325)</f>
        <v>3</v>
      </c>
      <c r="S325" s="69" t="str">
        <f>IF(R325=1,COUNTIF($R$4:R325,1),"")</f>
        <v/>
      </c>
      <c r="T325" s="70" t="str">
        <f>施設状況!$D325&amp;施設状況!$B325</f>
        <v>白石区03認定こども園</v>
      </c>
      <c r="U325" s="70" t="str">
        <f>施設状況!$E325</f>
        <v>認定こども園菊水すずらん</v>
      </c>
      <c r="V325" s="71"/>
      <c r="W325" s="70"/>
      <c r="DI325" s="54" t="s">
        <v>600</v>
      </c>
      <c r="DJ325" s="54" t="s">
        <v>601</v>
      </c>
    </row>
    <row r="326" spans="1:114">
      <c r="A326" s="74">
        <v>400013</v>
      </c>
      <c r="B326" s="83" t="s">
        <v>307</v>
      </c>
      <c r="C326" s="68" t="s">
        <v>1301</v>
      </c>
      <c r="D326" s="68" t="s">
        <v>210</v>
      </c>
      <c r="E326" s="68" t="s">
        <v>1550</v>
      </c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9">
        <f t="shared" si="63"/>
        <v>400013</v>
      </c>
      <c r="R326" s="69">
        <f>COUNTIF($T$4:T326,T326)</f>
        <v>4</v>
      </c>
      <c r="S326" s="69" t="str">
        <f>IF(R326=1,COUNTIF($R$4:R326,1),"")</f>
        <v/>
      </c>
      <c r="T326" s="70" t="str">
        <f>施設状況!$D326&amp;施設状況!$B326</f>
        <v>白石区03認定こども園</v>
      </c>
      <c r="U326" s="70" t="str">
        <f>施設状況!$E326</f>
        <v>北郷ピノキオ認定こども園</v>
      </c>
      <c r="V326" s="71"/>
      <c r="W326" s="70"/>
      <c r="DI326" s="54" t="s">
        <v>612</v>
      </c>
      <c r="DJ326" s="54" t="s">
        <v>987</v>
      </c>
    </row>
    <row r="327" spans="1:114">
      <c r="A327" s="74">
        <v>400018</v>
      </c>
      <c r="B327" s="83" t="s">
        <v>307</v>
      </c>
      <c r="C327" s="68" t="s">
        <v>1301</v>
      </c>
      <c r="D327" s="68" t="s">
        <v>210</v>
      </c>
      <c r="E327" s="68" t="s">
        <v>1551</v>
      </c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9">
        <f t="shared" ref="Q327:Q390" si="64">A327</f>
        <v>400018</v>
      </c>
      <c r="R327" s="69">
        <f>COUNTIF($T$4:T327,T327)</f>
        <v>5</v>
      </c>
      <c r="S327" s="69" t="str">
        <f>IF(R327=1,COUNTIF($R$4:R327,1),"")</f>
        <v/>
      </c>
      <c r="T327" s="70" t="str">
        <f>施設状況!$D327&amp;施設状況!$B327</f>
        <v>白石区03認定こども園</v>
      </c>
      <c r="U327" s="70" t="str">
        <f>施設状況!$E327</f>
        <v>双葉こども園</v>
      </c>
      <c r="V327" s="71"/>
      <c r="W327" s="70"/>
      <c r="DI327" s="54" t="s">
        <v>614</v>
      </c>
      <c r="DJ327" s="54" t="s">
        <v>988</v>
      </c>
    </row>
    <row r="328" spans="1:114">
      <c r="A328" s="74">
        <v>400020</v>
      </c>
      <c r="B328" s="83" t="s">
        <v>307</v>
      </c>
      <c r="C328" s="68" t="s">
        <v>1301</v>
      </c>
      <c r="D328" s="68" t="s">
        <v>210</v>
      </c>
      <c r="E328" s="68" t="s">
        <v>1552</v>
      </c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9">
        <f t="shared" si="64"/>
        <v>400020</v>
      </c>
      <c r="R328" s="69">
        <f>COUNTIF($T$4:T328,T328)</f>
        <v>6</v>
      </c>
      <c r="S328" s="69" t="str">
        <f>IF(R328=1,COUNTIF($R$4:R328,1),"")</f>
        <v/>
      </c>
      <c r="T328" s="70" t="str">
        <f>施設状況!$D328&amp;施設状況!$B328</f>
        <v>白石区03認定こども園</v>
      </c>
      <c r="U328" s="70" t="str">
        <f>施設状況!$E328</f>
        <v>認定こども園北都</v>
      </c>
      <c r="V328" s="71"/>
      <c r="W328" s="70"/>
      <c r="DI328" s="54" t="s">
        <v>866</v>
      </c>
      <c r="DJ328" s="54" t="s">
        <v>989</v>
      </c>
    </row>
    <row r="329" spans="1:114">
      <c r="A329" s="74">
        <v>400031</v>
      </c>
      <c r="B329" s="68" t="s">
        <v>307</v>
      </c>
      <c r="C329" s="68" t="s">
        <v>1301</v>
      </c>
      <c r="D329" s="68" t="s">
        <v>210</v>
      </c>
      <c r="E329" s="68" t="s">
        <v>1553</v>
      </c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9">
        <f t="shared" si="64"/>
        <v>400031</v>
      </c>
      <c r="R329" s="69">
        <f>COUNTIF($T$4:T329,T329)</f>
        <v>7</v>
      </c>
      <c r="S329" s="69" t="str">
        <f>IF(R329=1,COUNTIF($R$4:R329,1),"")</f>
        <v/>
      </c>
      <c r="T329" s="70" t="str">
        <f>施設状況!$D329&amp;施設状況!$B329</f>
        <v>白石区03認定こども園</v>
      </c>
      <c r="U329" s="70" t="str">
        <f>施設状況!$E329</f>
        <v>認定こども園北郷すずらん</v>
      </c>
      <c r="V329" s="71"/>
      <c r="W329" s="70"/>
      <c r="DI329" s="54" t="s">
        <v>990</v>
      </c>
      <c r="DJ329" s="54" t="s">
        <v>991</v>
      </c>
    </row>
    <row r="330" spans="1:114">
      <c r="A330" s="74">
        <v>400043</v>
      </c>
      <c r="B330" s="68" t="s">
        <v>307</v>
      </c>
      <c r="C330" s="68" t="s">
        <v>1301</v>
      </c>
      <c r="D330" s="68" t="s">
        <v>210</v>
      </c>
      <c r="E330" s="68" t="s">
        <v>318</v>
      </c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9">
        <f t="shared" si="64"/>
        <v>400043</v>
      </c>
      <c r="R330" s="69">
        <f>COUNTIF($T$4:T330,T330)</f>
        <v>8</v>
      </c>
      <c r="S330" s="69" t="str">
        <f>IF(R330=1,COUNTIF($R$4:R330,1),"")</f>
        <v/>
      </c>
      <c r="T330" s="70" t="str">
        <f>施設状況!$D330&amp;施設状況!$B330</f>
        <v>白石区03認定こども園</v>
      </c>
      <c r="U330" s="70" t="str">
        <f>施設状況!$E330</f>
        <v>東橋いちい認定こども園</v>
      </c>
      <c r="V330" s="71"/>
      <c r="W330" s="70"/>
      <c r="DI330" s="54" t="s">
        <v>619</v>
      </c>
      <c r="DJ330" s="54" t="s">
        <v>992</v>
      </c>
    </row>
    <row r="331" spans="1:114">
      <c r="A331" s="74">
        <v>400044</v>
      </c>
      <c r="B331" s="68" t="s">
        <v>307</v>
      </c>
      <c r="C331" s="68" t="s">
        <v>1301</v>
      </c>
      <c r="D331" s="68" t="s">
        <v>210</v>
      </c>
      <c r="E331" s="68" t="s">
        <v>319</v>
      </c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9">
        <f t="shared" si="64"/>
        <v>400044</v>
      </c>
      <c r="R331" s="69">
        <f>COUNTIF($T$4:T331,T331)</f>
        <v>9</v>
      </c>
      <c r="S331" s="69" t="str">
        <f>IF(R331=1,COUNTIF($R$4:R331,1),"")</f>
        <v/>
      </c>
      <c r="T331" s="70" t="str">
        <f>施設状況!$D331&amp;施設状況!$B331</f>
        <v>白石区03認定こども園</v>
      </c>
      <c r="U331" s="70" t="str">
        <f>施設状況!$E331</f>
        <v>認定こども園幌東</v>
      </c>
      <c r="V331" s="71"/>
      <c r="W331" s="70"/>
      <c r="DI331" s="54" t="s">
        <v>993</v>
      </c>
      <c r="DJ331" s="54" t="s">
        <v>994</v>
      </c>
    </row>
    <row r="332" spans="1:114">
      <c r="A332" s="74">
        <v>400045</v>
      </c>
      <c r="B332" s="68" t="s">
        <v>307</v>
      </c>
      <c r="C332" s="68" t="s">
        <v>1301</v>
      </c>
      <c r="D332" s="68" t="s">
        <v>210</v>
      </c>
      <c r="E332" s="68" t="s">
        <v>320</v>
      </c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9">
        <f t="shared" si="64"/>
        <v>400045</v>
      </c>
      <c r="R332" s="69">
        <f>COUNTIF($T$4:T332,T332)</f>
        <v>10</v>
      </c>
      <c r="S332" s="69" t="str">
        <f>IF(R332=1,COUNTIF($R$4:R332,1),"")</f>
        <v/>
      </c>
      <c r="T332" s="70" t="str">
        <f>施設状況!$D332&amp;施設状況!$B332</f>
        <v>白石区03認定こども園</v>
      </c>
      <c r="U332" s="70" t="str">
        <f>施設状況!$E332</f>
        <v>菊水いちい認定こども園</v>
      </c>
      <c r="V332" s="71"/>
      <c r="W332" s="70"/>
      <c r="DI332" s="54" t="s">
        <v>995</v>
      </c>
      <c r="DJ332" s="54" t="s">
        <v>996</v>
      </c>
    </row>
    <row r="333" spans="1:114">
      <c r="A333" s="74">
        <v>400066</v>
      </c>
      <c r="B333" s="68" t="s">
        <v>307</v>
      </c>
      <c r="C333" s="68" t="s">
        <v>1301</v>
      </c>
      <c r="D333" s="68" t="s">
        <v>210</v>
      </c>
      <c r="E333" s="68" t="s">
        <v>1554</v>
      </c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9">
        <f t="shared" si="64"/>
        <v>400066</v>
      </c>
      <c r="R333" s="69">
        <f>COUNTIF($T$4:T333,T333)</f>
        <v>11</v>
      </c>
      <c r="S333" s="69" t="str">
        <f>IF(R333=1,COUNTIF($R$4:R333,1),"")</f>
        <v/>
      </c>
      <c r="T333" s="70" t="str">
        <f>施設状況!$D333&amp;施設状況!$B333</f>
        <v>白石区03認定こども園</v>
      </c>
      <c r="U333" s="70" t="str">
        <f>施設状況!$E333</f>
        <v>認定こども園北郷あゆみ幼稚園</v>
      </c>
      <c r="V333" s="71"/>
      <c r="W333" s="70"/>
      <c r="DI333" s="54" t="s">
        <v>997</v>
      </c>
      <c r="DJ333" s="54" t="s">
        <v>998</v>
      </c>
    </row>
    <row r="334" spans="1:114">
      <c r="A334" s="74">
        <v>400067</v>
      </c>
      <c r="B334" s="68" t="s">
        <v>307</v>
      </c>
      <c r="C334" s="68" t="s">
        <v>1301</v>
      </c>
      <c r="D334" s="68" t="s">
        <v>210</v>
      </c>
      <c r="E334" s="68" t="s">
        <v>1555</v>
      </c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9">
        <f t="shared" si="64"/>
        <v>400067</v>
      </c>
      <c r="R334" s="69">
        <f>COUNTIF($T$4:T334,T334)</f>
        <v>12</v>
      </c>
      <c r="S334" s="69" t="str">
        <f>IF(R334=1,COUNTIF($R$4:R334,1),"")</f>
        <v/>
      </c>
      <c r="T334" s="70" t="str">
        <f>施設状況!$D334&amp;施設状況!$B334</f>
        <v>白石区03認定こども園</v>
      </c>
      <c r="U334" s="70" t="str">
        <f>施設状況!$E334</f>
        <v>北都幼稚園</v>
      </c>
      <c r="V334" s="71"/>
      <c r="W334" s="70"/>
      <c r="DI334" s="54" t="s">
        <v>999</v>
      </c>
      <c r="DJ334" s="54" t="s">
        <v>1000</v>
      </c>
    </row>
    <row r="335" spans="1:114">
      <c r="A335" s="74">
        <v>400069</v>
      </c>
      <c r="B335" s="68" t="s">
        <v>307</v>
      </c>
      <c r="C335" s="68" t="s">
        <v>1301</v>
      </c>
      <c r="D335" s="68" t="s">
        <v>210</v>
      </c>
      <c r="E335" s="68" t="s">
        <v>1556</v>
      </c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9">
        <f t="shared" si="64"/>
        <v>400069</v>
      </c>
      <c r="R335" s="69">
        <f>COUNTIF($T$4:T335,T335)</f>
        <v>13</v>
      </c>
      <c r="S335" s="69" t="str">
        <f>IF(R335=1,COUNTIF($R$4:R335,1),"")</f>
        <v/>
      </c>
      <c r="T335" s="70" t="str">
        <f>施設状況!$D335&amp;施設状況!$B335</f>
        <v>白石区03認定こども園</v>
      </c>
      <c r="U335" s="70" t="str">
        <f>施設状況!$E335</f>
        <v>認定こども園ピッコリーノ学院</v>
      </c>
      <c r="V335" s="71"/>
      <c r="W335" s="70"/>
      <c r="DI335" s="54" t="s">
        <v>1001</v>
      </c>
      <c r="DJ335" s="54" t="s">
        <v>1002</v>
      </c>
    </row>
    <row r="336" spans="1:114">
      <c r="A336" s="74">
        <v>400073</v>
      </c>
      <c r="B336" s="68" t="s">
        <v>307</v>
      </c>
      <c r="C336" s="68" t="s">
        <v>1301</v>
      </c>
      <c r="D336" s="68" t="s">
        <v>210</v>
      </c>
      <c r="E336" s="68" t="s">
        <v>1557</v>
      </c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9">
        <f t="shared" si="64"/>
        <v>400073</v>
      </c>
      <c r="R336" s="69">
        <f>COUNTIF($T$4:T336,T336)</f>
        <v>14</v>
      </c>
      <c r="S336" s="69" t="str">
        <f>IF(R336=1,COUNTIF($R$4:R336,1),"")</f>
        <v/>
      </c>
      <c r="T336" s="70" t="str">
        <f>施設状況!$D336&amp;施設状況!$B336</f>
        <v>白石区03認定こども園</v>
      </c>
      <c r="U336" s="70" t="str">
        <f>施設状況!$E336</f>
        <v>幼保連携型認定こども園南郷札幌幼稚園</v>
      </c>
      <c r="V336" s="71"/>
      <c r="W336" s="70"/>
      <c r="DI336" s="54" t="s">
        <v>614</v>
      </c>
      <c r="DJ336" s="54" t="s">
        <v>865</v>
      </c>
    </row>
    <row r="337" spans="1:114">
      <c r="A337" s="74">
        <v>400074</v>
      </c>
      <c r="B337" s="68" t="s">
        <v>307</v>
      </c>
      <c r="C337" s="68" t="s">
        <v>1301</v>
      </c>
      <c r="D337" s="68" t="s">
        <v>210</v>
      </c>
      <c r="E337" s="68" t="s">
        <v>1558</v>
      </c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9">
        <f t="shared" si="64"/>
        <v>400074</v>
      </c>
      <c r="R337" s="69">
        <f>COUNTIF($T$4:T337,T337)</f>
        <v>15</v>
      </c>
      <c r="S337" s="69" t="str">
        <f>IF(R337=1,COUNTIF($R$4:R337,1),"")</f>
        <v/>
      </c>
      <c r="T337" s="70" t="str">
        <f>施設状況!$D337&amp;施設状況!$B337</f>
        <v>白石区03認定こども園</v>
      </c>
      <c r="U337" s="70" t="str">
        <f>施設状況!$E337</f>
        <v>幼保連携型認定こども園北郷札幌幼稚園</v>
      </c>
      <c r="V337" s="71"/>
      <c r="W337" s="70"/>
      <c r="DI337" s="54" t="s">
        <v>866</v>
      </c>
      <c r="DJ337" s="54" t="s">
        <v>867</v>
      </c>
    </row>
    <row r="338" spans="1:114">
      <c r="A338" s="74">
        <v>400009</v>
      </c>
      <c r="B338" s="68" t="s">
        <v>307</v>
      </c>
      <c r="C338" s="68" t="s">
        <v>1301</v>
      </c>
      <c r="D338" s="68" t="s">
        <v>210</v>
      </c>
      <c r="E338" s="68" t="s">
        <v>1559</v>
      </c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9">
        <f t="shared" si="64"/>
        <v>400009</v>
      </c>
      <c r="R338" s="69">
        <f>COUNTIF($T$4:T338,T338)</f>
        <v>16</v>
      </c>
      <c r="S338" s="69" t="str">
        <f>IF(R338=1,COUNTIF($R$4:R338,1),"")</f>
        <v/>
      </c>
      <c r="T338" s="70" t="str">
        <f>施設状況!$D338&amp;施設状況!$B338</f>
        <v>白石区03認定こども園</v>
      </c>
      <c r="U338" s="70" t="str">
        <f>施設状況!$E338</f>
        <v>認定こども園菊水元町第二保育園</v>
      </c>
      <c r="V338" s="71"/>
      <c r="W338" s="70"/>
      <c r="DI338" s="54" t="s">
        <v>596</v>
      </c>
      <c r="DJ338" s="54" t="s">
        <v>597</v>
      </c>
    </row>
    <row r="339" spans="1:114">
      <c r="A339" s="74">
        <v>400014</v>
      </c>
      <c r="B339" s="68" t="s">
        <v>307</v>
      </c>
      <c r="C339" s="68" t="s">
        <v>1301</v>
      </c>
      <c r="D339" s="68" t="s">
        <v>210</v>
      </c>
      <c r="E339" s="68" t="s">
        <v>213</v>
      </c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9">
        <f t="shared" si="64"/>
        <v>400014</v>
      </c>
      <c r="R339" s="69">
        <f>COUNTIF($T$4:T339,T339)</f>
        <v>17</v>
      </c>
      <c r="S339" s="69" t="str">
        <f>IF(R339=1,COUNTIF($R$4:R339,1),"")</f>
        <v/>
      </c>
      <c r="T339" s="70" t="str">
        <f>施設状況!$D339&amp;施設状況!$B339</f>
        <v>白石区03認定こども園</v>
      </c>
      <c r="U339" s="70" t="str">
        <f>施設状況!$E339</f>
        <v>柏葉保育園</v>
      </c>
      <c r="V339" s="71"/>
      <c r="W339" s="70"/>
      <c r="DI339" s="54" t="s">
        <v>604</v>
      </c>
      <c r="DJ339" s="54" t="s">
        <v>605</v>
      </c>
    </row>
    <row r="340" spans="1:114">
      <c r="A340" s="74">
        <v>400015</v>
      </c>
      <c r="B340" s="68" t="s">
        <v>307</v>
      </c>
      <c r="C340" s="68" t="s">
        <v>1301</v>
      </c>
      <c r="D340" s="68" t="s">
        <v>210</v>
      </c>
      <c r="E340" s="68" t="s">
        <v>1560</v>
      </c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9">
        <f t="shared" si="64"/>
        <v>400015</v>
      </c>
      <c r="R340" s="69">
        <f>COUNTIF($T$4:T340,T340)</f>
        <v>18</v>
      </c>
      <c r="S340" s="69" t="str">
        <f>IF(R340=1,COUNTIF($R$4:R340,1),"")</f>
        <v/>
      </c>
      <c r="T340" s="70" t="str">
        <f>施設状況!$D340&amp;施設状況!$B340</f>
        <v>白石区03認定こども園</v>
      </c>
      <c r="U340" s="70" t="str">
        <f>施設状況!$E340</f>
        <v>保育所型認定こども園白石中央保育園</v>
      </c>
      <c r="V340" s="71"/>
      <c r="W340" s="70"/>
      <c r="DI340" s="54" t="s">
        <v>606</v>
      </c>
      <c r="DJ340" s="54" t="s">
        <v>607</v>
      </c>
    </row>
    <row r="341" spans="1:114">
      <c r="A341" s="74">
        <v>400016</v>
      </c>
      <c r="B341" s="68" t="s">
        <v>307</v>
      </c>
      <c r="C341" s="68" t="s">
        <v>1301</v>
      </c>
      <c r="D341" s="68" t="s">
        <v>210</v>
      </c>
      <c r="E341" s="68" t="s">
        <v>214</v>
      </c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9">
        <f t="shared" si="64"/>
        <v>400016</v>
      </c>
      <c r="R341" s="69">
        <f>COUNTIF($T$4:T341,T341)</f>
        <v>19</v>
      </c>
      <c r="S341" s="69" t="str">
        <f>IF(R341=1,COUNTIF($R$4:R341,1),"")</f>
        <v/>
      </c>
      <c r="T341" s="70" t="str">
        <f>施設状況!$D341&amp;施設状況!$B341</f>
        <v>白石区03認定こども園</v>
      </c>
      <c r="U341" s="70" t="str">
        <f>施設状況!$E341</f>
        <v>北の星東札幌保育園</v>
      </c>
      <c r="V341" s="71"/>
      <c r="W341" s="70"/>
      <c r="DI341" s="54" t="s">
        <v>608</v>
      </c>
      <c r="DJ341" s="54" t="s">
        <v>609</v>
      </c>
    </row>
    <row r="342" spans="1:114">
      <c r="A342" s="74">
        <v>400019</v>
      </c>
      <c r="B342" s="68" t="s">
        <v>307</v>
      </c>
      <c r="C342" s="68" t="s">
        <v>1301</v>
      </c>
      <c r="D342" s="68" t="s">
        <v>210</v>
      </c>
      <c r="E342" s="68" t="s">
        <v>1561</v>
      </c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9">
        <f t="shared" si="64"/>
        <v>400019</v>
      </c>
      <c r="R342" s="69">
        <f>COUNTIF($T$4:T342,T342)</f>
        <v>20</v>
      </c>
      <c r="S342" s="69" t="str">
        <f>IF(R342=1,COUNTIF($R$4:R342,1),"")</f>
        <v/>
      </c>
      <c r="T342" s="70" t="str">
        <f>施設状況!$D342&amp;施設状況!$B342</f>
        <v>白石区03認定こども園</v>
      </c>
      <c r="U342" s="70" t="str">
        <f>施設状況!$E342</f>
        <v>北白石こども園</v>
      </c>
      <c r="V342" s="71"/>
      <c r="W342" s="70"/>
      <c r="DI342" s="54" t="s">
        <v>612</v>
      </c>
      <c r="DJ342" s="54" t="s">
        <v>613</v>
      </c>
    </row>
    <row r="343" spans="1:114">
      <c r="A343" s="74">
        <v>400024</v>
      </c>
      <c r="B343" s="68" t="s">
        <v>307</v>
      </c>
      <c r="C343" s="68" t="s">
        <v>1301</v>
      </c>
      <c r="D343" s="68" t="s">
        <v>210</v>
      </c>
      <c r="E343" s="68" t="s">
        <v>1562</v>
      </c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9">
        <f t="shared" si="64"/>
        <v>400024</v>
      </c>
      <c r="R343" s="69">
        <f>COUNTIF($T$4:T343,T343)</f>
        <v>21</v>
      </c>
      <c r="S343" s="69" t="str">
        <f>IF(R343=1,COUNTIF($R$4:R343,1),"")</f>
        <v/>
      </c>
      <c r="T343" s="70" t="str">
        <f>施設状況!$D343&amp;施設状況!$B343</f>
        <v>白石区03認定こども園</v>
      </c>
      <c r="U343" s="70" t="str">
        <f>施設状況!$E343</f>
        <v>こども園まこと</v>
      </c>
      <c r="V343" s="71"/>
      <c r="W343" s="70"/>
      <c r="DI343" s="54" t="s">
        <v>619</v>
      </c>
      <c r="DJ343" s="54" t="s">
        <v>620</v>
      </c>
    </row>
    <row r="344" spans="1:114">
      <c r="A344" s="74">
        <v>400026</v>
      </c>
      <c r="B344" s="68" t="s">
        <v>307</v>
      </c>
      <c r="C344" s="68" t="s">
        <v>1301</v>
      </c>
      <c r="D344" s="68" t="s">
        <v>210</v>
      </c>
      <c r="E344" s="68" t="s">
        <v>1563</v>
      </c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9">
        <f t="shared" si="64"/>
        <v>400026</v>
      </c>
      <c r="R344" s="69">
        <f>COUNTIF($T$4:T344,T344)</f>
        <v>22</v>
      </c>
      <c r="S344" s="69" t="str">
        <f>IF(R344=1,COUNTIF($R$4:R344,1),"")</f>
        <v/>
      </c>
      <c r="T344" s="70" t="str">
        <f>施設状況!$D344&amp;施設状況!$B344</f>
        <v>白石区03認定こども園</v>
      </c>
      <c r="U344" s="70" t="str">
        <f>施設状況!$E344</f>
        <v>北の星白石保育園</v>
      </c>
      <c r="V344" s="71"/>
      <c r="W344" s="70"/>
      <c r="DI344" s="54" t="s">
        <v>617</v>
      </c>
      <c r="DJ344" s="54" t="s">
        <v>621</v>
      </c>
    </row>
    <row r="345" spans="1:114">
      <c r="A345" s="74">
        <v>400027</v>
      </c>
      <c r="B345" s="68" t="s">
        <v>307</v>
      </c>
      <c r="C345" s="68" t="s">
        <v>1301</v>
      </c>
      <c r="D345" s="68" t="s">
        <v>210</v>
      </c>
      <c r="E345" s="68" t="s">
        <v>1564</v>
      </c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9">
        <f t="shared" si="64"/>
        <v>400027</v>
      </c>
      <c r="R345" s="69">
        <f>COUNTIF($T$4:T345,T345)</f>
        <v>23</v>
      </c>
      <c r="S345" s="69" t="str">
        <f>IF(R345=1,COUNTIF($R$4:R345,1),"")</f>
        <v/>
      </c>
      <c r="T345" s="70" t="str">
        <f>施設状況!$D345&amp;施設状況!$B345</f>
        <v>白石区03認定こども園</v>
      </c>
      <c r="U345" s="70" t="str">
        <f>施設状況!$E345</f>
        <v>保育所型認定こども園東川下ポッポ保育園</v>
      </c>
      <c r="V345" s="71"/>
      <c r="W345" s="70"/>
      <c r="DI345" s="54" t="s">
        <v>622</v>
      </c>
      <c r="DJ345" s="54" t="s">
        <v>623</v>
      </c>
    </row>
    <row r="346" spans="1:114">
      <c r="A346" s="74">
        <v>400028</v>
      </c>
      <c r="B346" s="68" t="s">
        <v>307</v>
      </c>
      <c r="C346" s="68" t="s">
        <v>1301</v>
      </c>
      <c r="D346" s="68" t="s">
        <v>210</v>
      </c>
      <c r="E346" s="68" t="s">
        <v>1565</v>
      </c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9">
        <f t="shared" si="64"/>
        <v>400028</v>
      </c>
      <c r="R346" s="69">
        <f>COUNTIF($T$4:T346,T346)</f>
        <v>24</v>
      </c>
      <c r="S346" s="69" t="str">
        <f>IF(R346=1,COUNTIF($R$4:R346,1),"")</f>
        <v/>
      </c>
      <c r="T346" s="70" t="str">
        <f>施設状況!$D346&amp;施設状況!$B346</f>
        <v>白石区03認定こども園</v>
      </c>
      <c r="U346" s="70" t="str">
        <f>施設状況!$E346</f>
        <v>保育所型認定こども園救世軍菊水上町保育園</v>
      </c>
      <c r="V346" s="71"/>
      <c r="W346" s="70"/>
      <c r="DI346" s="54" t="s">
        <v>624</v>
      </c>
      <c r="DJ346" s="54" t="s">
        <v>625</v>
      </c>
    </row>
    <row r="347" spans="1:114">
      <c r="A347" s="74">
        <v>400029</v>
      </c>
      <c r="B347" s="68" t="s">
        <v>307</v>
      </c>
      <c r="C347" s="68" t="s">
        <v>1301</v>
      </c>
      <c r="D347" s="68" t="s">
        <v>210</v>
      </c>
      <c r="E347" s="68" t="s">
        <v>1566</v>
      </c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9">
        <f t="shared" si="64"/>
        <v>400029</v>
      </c>
      <c r="R347" s="69">
        <f>COUNTIF($T$4:T347,T347)</f>
        <v>25</v>
      </c>
      <c r="S347" s="69" t="str">
        <f>IF(R347=1,COUNTIF($R$4:R347,1),"")</f>
        <v/>
      </c>
      <c r="T347" s="70" t="str">
        <f>施設状況!$D347&amp;施設状況!$B347</f>
        <v>白石区03認定こども園</v>
      </c>
      <c r="U347" s="70" t="str">
        <f>施設状況!$E347</f>
        <v>認定こども園白石うさこ保育園</v>
      </c>
      <c r="V347" s="71"/>
      <c r="W347" s="70"/>
      <c r="DI347" s="54" t="s">
        <v>602</v>
      </c>
      <c r="DJ347" s="54" t="s">
        <v>626</v>
      </c>
    </row>
    <row r="348" spans="1:114">
      <c r="A348" s="74">
        <v>450014</v>
      </c>
      <c r="B348" s="68" t="s">
        <v>307</v>
      </c>
      <c r="C348" s="68" t="s">
        <v>1301</v>
      </c>
      <c r="D348" s="68" t="s">
        <v>227</v>
      </c>
      <c r="E348" s="68" t="s">
        <v>1567</v>
      </c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9">
        <f t="shared" si="64"/>
        <v>450014</v>
      </c>
      <c r="R348" s="69">
        <f>COUNTIF($T$4:T348,T348)</f>
        <v>1</v>
      </c>
      <c r="S348" s="69">
        <f>IF(R348=1,COUNTIF($R$4:R348,1),"")</f>
        <v>25</v>
      </c>
      <c r="T348" s="70" t="str">
        <f>施設状況!$D348&amp;施設状況!$B348</f>
        <v>厚別区03認定こども園</v>
      </c>
      <c r="U348" s="70" t="str">
        <f>施設状況!$E348</f>
        <v>認定こども園厚別さくら木保育園</v>
      </c>
      <c r="V348" s="71"/>
      <c r="W348" s="70"/>
      <c r="DI348" s="54" t="s">
        <v>872</v>
      </c>
      <c r="DJ348" s="54" t="s">
        <v>1003</v>
      </c>
    </row>
    <row r="349" spans="1:114">
      <c r="A349" s="74">
        <v>450030</v>
      </c>
      <c r="B349" s="68" t="s">
        <v>307</v>
      </c>
      <c r="C349" s="68" t="s">
        <v>1301</v>
      </c>
      <c r="D349" s="68" t="s">
        <v>227</v>
      </c>
      <c r="E349" s="68" t="s">
        <v>1568</v>
      </c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9">
        <f t="shared" si="64"/>
        <v>450030</v>
      </c>
      <c r="R349" s="69">
        <f>COUNTIF($T$4:T349,T349)</f>
        <v>2</v>
      </c>
      <c r="S349" s="69" t="str">
        <f>IF(R349=1,COUNTIF($R$4:R349,1),"")</f>
        <v/>
      </c>
      <c r="T349" s="70" t="str">
        <f>施設状況!$D349&amp;施設状況!$B349</f>
        <v>厚別区03認定こども園</v>
      </c>
      <c r="U349" s="70" t="str">
        <f>施設状況!$E349</f>
        <v>認定こども園いちい幼稚園・保育園</v>
      </c>
      <c r="V349" s="71"/>
      <c r="W349" s="70"/>
      <c r="X349" s="70"/>
      <c r="Y349" s="70"/>
      <c r="Z349" s="70"/>
      <c r="AA349" s="70"/>
      <c r="AB349" s="70"/>
      <c r="AC349" s="70"/>
      <c r="AD349" s="70"/>
      <c r="AE349" s="70"/>
      <c r="DI349" s="54" t="s">
        <v>655</v>
      </c>
      <c r="DJ349" s="54" t="s">
        <v>1004</v>
      </c>
    </row>
    <row r="350" spans="1:114">
      <c r="A350" s="74">
        <v>450031</v>
      </c>
      <c r="B350" s="68" t="s">
        <v>307</v>
      </c>
      <c r="C350" s="68" t="s">
        <v>1301</v>
      </c>
      <c r="D350" s="68" t="s">
        <v>227</v>
      </c>
      <c r="E350" s="68" t="s">
        <v>1569</v>
      </c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9">
        <f t="shared" si="64"/>
        <v>450031</v>
      </c>
      <c r="R350" s="69">
        <f>COUNTIF($T$4:T350,T350)</f>
        <v>3</v>
      </c>
      <c r="S350" s="69" t="str">
        <f>IF(R350=1,COUNTIF($R$4:R350,1),"")</f>
        <v/>
      </c>
      <c r="T350" s="70" t="str">
        <f>施設状況!$D350&amp;施設状況!$B350</f>
        <v>厚別区03認定こども園</v>
      </c>
      <c r="U350" s="70" t="str">
        <f>施設状況!$E350</f>
        <v>認定こども園新さっぽろ幼稚園・保育園</v>
      </c>
      <c r="V350" s="71"/>
      <c r="W350" s="70"/>
      <c r="DI350" s="54" t="s">
        <v>1005</v>
      </c>
      <c r="DJ350" s="54" t="s">
        <v>1360</v>
      </c>
    </row>
    <row r="351" spans="1:114">
      <c r="A351" s="74">
        <v>450032</v>
      </c>
      <c r="B351" s="68" t="s">
        <v>307</v>
      </c>
      <c r="C351" s="68" t="s">
        <v>1301</v>
      </c>
      <c r="D351" s="68" t="s">
        <v>227</v>
      </c>
      <c r="E351" s="68" t="s">
        <v>321</v>
      </c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9">
        <f t="shared" si="64"/>
        <v>450032</v>
      </c>
      <c r="R351" s="69">
        <f>COUNTIF($T$4:T351,T351)</f>
        <v>4</v>
      </c>
      <c r="S351" s="69" t="str">
        <f>IF(R351=1,COUNTIF($R$4:R351,1),"")</f>
        <v/>
      </c>
      <c r="T351" s="70" t="str">
        <f>施設状況!$D351&amp;施設状況!$B351</f>
        <v>厚別区03認定こども園</v>
      </c>
      <c r="U351" s="70" t="str">
        <f>施設状況!$E351</f>
        <v>認定こども園おおやち</v>
      </c>
      <c r="V351" s="71"/>
      <c r="W351" s="70"/>
      <c r="DI351" s="54" t="s">
        <v>1006</v>
      </c>
      <c r="DJ351" s="54" t="s">
        <v>1007</v>
      </c>
    </row>
    <row r="352" spans="1:114">
      <c r="A352" s="74">
        <v>450035</v>
      </c>
      <c r="B352" s="68" t="s">
        <v>307</v>
      </c>
      <c r="C352" s="68" t="s">
        <v>1301</v>
      </c>
      <c r="D352" s="68" t="s">
        <v>227</v>
      </c>
      <c r="E352" s="68" t="s">
        <v>1570</v>
      </c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9">
        <f t="shared" si="64"/>
        <v>450035</v>
      </c>
      <c r="R352" s="69">
        <f>COUNTIF($T$4:T352,T352)</f>
        <v>5</v>
      </c>
      <c r="S352" s="69" t="str">
        <f>IF(R352=1,COUNTIF($R$4:R352,1),"")</f>
        <v/>
      </c>
      <c r="T352" s="70" t="str">
        <f>施設状況!$D352&amp;施設状況!$B352</f>
        <v>厚別区03認定こども園</v>
      </c>
      <c r="U352" s="70" t="str">
        <f>施設状況!$E352</f>
        <v>認定こども園北光幼稚園</v>
      </c>
      <c r="V352" s="71"/>
      <c r="W352" s="70"/>
      <c r="X352" s="70"/>
      <c r="Y352" s="70"/>
      <c r="Z352" s="70"/>
      <c r="AA352" s="70"/>
      <c r="AB352" s="70"/>
      <c r="AC352" s="70"/>
      <c r="AD352" s="70"/>
      <c r="AE352" s="70"/>
      <c r="DI352" s="54" t="s">
        <v>648</v>
      </c>
      <c r="DJ352" s="54" t="s">
        <v>871</v>
      </c>
    </row>
    <row r="353" spans="1:114">
      <c r="A353" s="74">
        <v>450038</v>
      </c>
      <c r="B353" s="68" t="s">
        <v>307</v>
      </c>
      <c r="C353" s="68" t="s">
        <v>1301</v>
      </c>
      <c r="D353" s="68" t="s">
        <v>227</v>
      </c>
      <c r="E353" s="68" t="s">
        <v>1571</v>
      </c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9">
        <f t="shared" si="64"/>
        <v>450038</v>
      </c>
      <c r="R353" s="69">
        <f>COUNTIF($T$4:T353,T353)</f>
        <v>6</v>
      </c>
      <c r="S353" s="69" t="str">
        <f>IF(R353=1,COUNTIF($R$4:R353,1),"")</f>
        <v/>
      </c>
      <c r="T353" s="70" t="str">
        <f>施設状況!$D353&amp;施設状況!$B353</f>
        <v>厚別区03認定こども園</v>
      </c>
      <c r="U353" s="70" t="str">
        <f>施設状況!$E353</f>
        <v>幼保連携型認定こども園ひばりが丘明星幼稚園</v>
      </c>
      <c r="V353" s="71"/>
      <c r="W353" s="70"/>
      <c r="DI353" s="54" t="s">
        <v>646</v>
      </c>
      <c r="DJ353" s="54" t="s">
        <v>1008</v>
      </c>
    </row>
    <row r="354" spans="1:114">
      <c r="A354" s="74">
        <v>450039</v>
      </c>
      <c r="B354" s="68" t="s">
        <v>307</v>
      </c>
      <c r="C354" s="68" t="s">
        <v>1301</v>
      </c>
      <c r="D354" s="68" t="s">
        <v>227</v>
      </c>
      <c r="E354" s="68" t="s">
        <v>1572</v>
      </c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9">
        <f t="shared" si="64"/>
        <v>450039</v>
      </c>
      <c r="R354" s="69">
        <f>COUNTIF($T$4:T354,T354)</f>
        <v>7</v>
      </c>
      <c r="S354" s="69" t="str">
        <f>IF(R354=1,COUNTIF($R$4:R354,1),"")</f>
        <v/>
      </c>
      <c r="T354" s="70" t="str">
        <f>施設状況!$D354&amp;施設状況!$B354</f>
        <v>厚別区03認定こども園</v>
      </c>
      <c r="U354" s="70" t="str">
        <f>施設状況!$E354</f>
        <v>認定こども園桜台いちい幼稚園・保育園</v>
      </c>
      <c r="V354" s="71"/>
      <c r="W354" s="70"/>
      <c r="DI354" s="54" t="s">
        <v>1009</v>
      </c>
      <c r="DJ354" s="54" t="s">
        <v>1010</v>
      </c>
    </row>
    <row r="355" spans="1:114">
      <c r="A355" s="74">
        <v>450047</v>
      </c>
      <c r="B355" s="68" t="s">
        <v>307</v>
      </c>
      <c r="C355" s="68" t="s">
        <v>1301</v>
      </c>
      <c r="D355" s="68" t="s">
        <v>227</v>
      </c>
      <c r="E355" s="68" t="s">
        <v>1573</v>
      </c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9">
        <f t="shared" si="64"/>
        <v>450047</v>
      </c>
      <c r="R355" s="69">
        <f>COUNTIF($T$4:T355,T355)</f>
        <v>8</v>
      </c>
      <c r="S355" s="69" t="str">
        <f>IF(R355=1,COUNTIF($R$4:R355,1),"")</f>
        <v/>
      </c>
      <c r="T355" s="70" t="str">
        <f>施設状況!$D355&amp;施設状況!$B355</f>
        <v>厚別区03認定こども園</v>
      </c>
      <c r="U355" s="70" t="str">
        <f>施設状況!$E355</f>
        <v>認定こども園第２あつべつ幼稚園</v>
      </c>
      <c r="V355" s="71"/>
      <c r="W355" s="70"/>
      <c r="DI355" s="54" t="s">
        <v>876</v>
      </c>
      <c r="DJ355" s="54" t="s">
        <v>877</v>
      </c>
    </row>
    <row r="356" spans="1:114">
      <c r="A356" s="74">
        <v>450037</v>
      </c>
      <c r="B356" s="68" t="s">
        <v>307</v>
      </c>
      <c r="C356" s="68" t="s">
        <v>1301</v>
      </c>
      <c r="D356" s="68" t="s">
        <v>227</v>
      </c>
      <c r="E356" s="68" t="s">
        <v>1574</v>
      </c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9">
        <f t="shared" si="64"/>
        <v>450037</v>
      </c>
      <c r="R356" s="69">
        <f>COUNTIF($T$4:T356,T356)</f>
        <v>9</v>
      </c>
      <c r="S356" s="69" t="str">
        <f>IF(R356=1,COUNTIF($R$4:R356,1),"")</f>
        <v/>
      </c>
      <c r="T356" s="70" t="str">
        <f>施設状況!$D356&amp;施設状況!$B356</f>
        <v>厚別区03認定こども園</v>
      </c>
      <c r="U356" s="70" t="str">
        <f>施設状況!$E356</f>
        <v>認定こども園虹の森カトリック幼稚園</v>
      </c>
      <c r="V356" s="71"/>
      <c r="W356" s="70"/>
      <c r="DI356" s="54" t="s">
        <v>872</v>
      </c>
      <c r="DJ356" s="54" t="s">
        <v>873</v>
      </c>
    </row>
    <row r="357" spans="1:114">
      <c r="A357" s="74">
        <v>450044</v>
      </c>
      <c r="B357" s="68" t="s">
        <v>307</v>
      </c>
      <c r="C357" s="68" t="s">
        <v>1301</v>
      </c>
      <c r="D357" s="68" t="s">
        <v>227</v>
      </c>
      <c r="E357" s="68" t="s">
        <v>1575</v>
      </c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9">
        <f t="shared" si="64"/>
        <v>450044</v>
      </c>
      <c r="R357" s="69">
        <f>COUNTIF($T$4:T357,T357)</f>
        <v>10</v>
      </c>
      <c r="S357" s="69" t="str">
        <f>IF(R357=1,COUNTIF($R$4:R357,1),"")</f>
        <v/>
      </c>
      <c r="T357" s="70" t="str">
        <f>施設状況!$D357&amp;施設状況!$B357</f>
        <v>厚別区03認定こども園</v>
      </c>
      <c r="U357" s="70" t="str">
        <f>施設状況!$E357</f>
        <v>認定こども園もみじ台幼稚園</v>
      </c>
      <c r="V357" s="71"/>
      <c r="W357" s="70"/>
      <c r="DI357" s="54" t="s">
        <v>650</v>
      </c>
      <c r="DJ357" s="54" t="s">
        <v>1011</v>
      </c>
    </row>
    <row r="358" spans="1:114">
      <c r="A358" s="74">
        <v>450046</v>
      </c>
      <c r="B358" s="68" t="s">
        <v>307</v>
      </c>
      <c r="C358" s="68" t="s">
        <v>1301</v>
      </c>
      <c r="D358" s="68" t="s">
        <v>227</v>
      </c>
      <c r="E358" s="68" t="s">
        <v>1576</v>
      </c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9">
        <f t="shared" si="64"/>
        <v>450046</v>
      </c>
      <c r="R358" s="69">
        <f>COUNTIF($T$4:T358,T358)</f>
        <v>11</v>
      </c>
      <c r="S358" s="69" t="str">
        <f>IF(R358=1,COUNTIF($R$4:R358,1),"")</f>
        <v/>
      </c>
      <c r="T358" s="70" t="str">
        <f>施設状況!$D358&amp;施設状況!$B358</f>
        <v>厚別区03認定こども園</v>
      </c>
      <c r="U358" s="70" t="str">
        <f>施設状況!$E358</f>
        <v>認定こども園札幌あおば幼稚園</v>
      </c>
      <c r="V358" s="71"/>
      <c r="W358" s="70"/>
      <c r="DI358" s="54" t="s">
        <v>1012</v>
      </c>
      <c r="DJ358" s="54" t="s">
        <v>1013</v>
      </c>
    </row>
    <row r="359" spans="1:114">
      <c r="A359" s="74">
        <v>450010</v>
      </c>
      <c r="B359" s="68" t="s">
        <v>307</v>
      </c>
      <c r="C359" s="68" t="s">
        <v>1301</v>
      </c>
      <c r="D359" s="68" t="s">
        <v>227</v>
      </c>
      <c r="E359" s="68" t="s">
        <v>1577</v>
      </c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9">
        <f t="shared" si="64"/>
        <v>450010</v>
      </c>
      <c r="R359" s="69">
        <f>COUNTIF($T$4:T359,T359)</f>
        <v>12</v>
      </c>
      <c r="S359" s="69" t="str">
        <f>IF(R359=1,COUNTIF($R$4:R359,1),"")</f>
        <v/>
      </c>
      <c r="T359" s="70" t="str">
        <f>施設状況!$D359&amp;施設状況!$B359</f>
        <v>厚別区03認定こども園</v>
      </c>
      <c r="U359" s="70" t="str">
        <f>施設状況!$E359</f>
        <v>厚別西認定こども園</v>
      </c>
      <c r="V359" s="71"/>
      <c r="W359" s="70"/>
      <c r="DI359" s="54" t="s">
        <v>659</v>
      </c>
      <c r="DJ359" s="54" t="s">
        <v>660</v>
      </c>
    </row>
    <row r="360" spans="1:114">
      <c r="A360" s="74">
        <v>450011</v>
      </c>
      <c r="B360" s="68" t="s">
        <v>307</v>
      </c>
      <c r="C360" s="68" t="s">
        <v>1301</v>
      </c>
      <c r="D360" s="68" t="s">
        <v>227</v>
      </c>
      <c r="E360" s="68" t="s">
        <v>1578</v>
      </c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9">
        <f t="shared" si="64"/>
        <v>450011</v>
      </c>
      <c r="R360" s="69">
        <f>COUNTIF($T$4:T360,T360)</f>
        <v>13</v>
      </c>
      <c r="S360" s="69" t="str">
        <f>IF(R360=1,COUNTIF($R$4:R360,1),"")</f>
        <v/>
      </c>
      <c r="T360" s="70" t="str">
        <f>施設状況!$D360&amp;施設状況!$B360</f>
        <v>厚別区03認定こども園</v>
      </c>
      <c r="U360" s="70" t="str">
        <f>施設状況!$E360</f>
        <v>認定こども園札幌わんぱく館</v>
      </c>
      <c r="V360" s="71"/>
      <c r="W360" s="70"/>
      <c r="DI360" s="54" t="s">
        <v>661</v>
      </c>
      <c r="DJ360" s="54" t="s">
        <v>662</v>
      </c>
    </row>
    <row r="361" spans="1:114">
      <c r="A361" s="74">
        <v>450013</v>
      </c>
      <c r="B361" s="68" t="s">
        <v>307</v>
      </c>
      <c r="C361" s="68" t="s">
        <v>1301</v>
      </c>
      <c r="D361" s="68" t="s">
        <v>227</v>
      </c>
      <c r="E361" s="68" t="s">
        <v>1579</v>
      </c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9">
        <f t="shared" si="64"/>
        <v>450013</v>
      </c>
      <c r="R361" s="69">
        <f>COUNTIF($T$4:T361,T361)</f>
        <v>14</v>
      </c>
      <c r="S361" s="69" t="str">
        <f>IF(R361=1,COUNTIF($R$4:R361,1),"")</f>
        <v/>
      </c>
      <c r="T361" s="70" t="str">
        <f>施設状況!$D361&amp;施設状況!$B361</f>
        <v>厚別区03認定こども園</v>
      </c>
      <c r="U361" s="70" t="str">
        <f>施設状況!$E361</f>
        <v>厚別もえぎこども園</v>
      </c>
      <c r="V361" s="71"/>
      <c r="W361" s="70"/>
      <c r="DI361" s="54" t="s">
        <v>665</v>
      </c>
      <c r="DJ361" s="54" t="s">
        <v>666</v>
      </c>
    </row>
    <row r="362" spans="1:114">
      <c r="A362" s="74">
        <v>450048</v>
      </c>
      <c r="B362" s="68" t="s">
        <v>307</v>
      </c>
      <c r="C362" s="68" t="s">
        <v>1301</v>
      </c>
      <c r="D362" s="68" t="s">
        <v>227</v>
      </c>
      <c r="E362" s="68" t="s">
        <v>1580</v>
      </c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9">
        <f t="shared" si="64"/>
        <v>450048</v>
      </c>
      <c r="R362" s="69">
        <f>COUNTIF($T$4:T362,T362)</f>
        <v>15</v>
      </c>
      <c r="S362" s="69" t="str">
        <f>IF(R362=1,COUNTIF($R$4:R362,1),"")</f>
        <v/>
      </c>
      <c r="T362" s="70" t="str">
        <f>施設状況!$D362&amp;施設状況!$B362</f>
        <v>厚別区03認定こども園</v>
      </c>
      <c r="U362" s="70" t="str">
        <f>施設状況!$E362</f>
        <v>ひばりが丘あすなろ認定こども園</v>
      </c>
      <c r="V362" s="71"/>
      <c r="W362" s="70"/>
      <c r="DI362" s="54" t="s">
        <v>526</v>
      </c>
      <c r="DJ362" s="54" t="s">
        <v>667</v>
      </c>
    </row>
    <row r="363" spans="1:114">
      <c r="A363" s="74">
        <v>500009</v>
      </c>
      <c r="B363" s="68" t="s">
        <v>307</v>
      </c>
      <c r="C363" s="68" t="s">
        <v>1301</v>
      </c>
      <c r="D363" s="68" t="s">
        <v>237</v>
      </c>
      <c r="E363" s="68" t="s">
        <v>1581</v>
      </c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9">
        <f t="shared" si="64"/>
        <v>500009</v>
      </c>
      <c r="R363" s="69">
        <f>COUNTIF($T$4:T363,T363)</f>
        <v>1</v>
      </c>
      <c r="S363" s="69">
        <f>IF(R363=1,COUNTIF($R$4:R363,1),"")</f>
        <v>26</v>
      </c>
      <c r="T363" s="70" t="str">
        <f>施設状況!$D363&amp;施設状況!$B363</f>
        <v>豊平区03認定こども園</v>
      </c>
      <c r="U363" s="70" t="str">
        <f>施設状況!$E363</f>
        <v>さっぽろこども園</v>
      </c>
      <c r="V363" s="71"/>
      <c r="W363" s="70"/>
      <c r="DI363" s="54" t="s">
        <v>707</v>
      </c>
      <c r="DJ363" s="54" t="s">
        <v>1014</v>
      </c>
    </row>
    <row r="364" spans="1:114">
      <c r="A364" s="74">
        <v>500020</v>
      </c>
      <c r="B364" s="68" t="s">
        <v>307</v>
      </c>
      <c r="C364" s="68" t="s">
        <v>1301</v>
      </c>
      <c r="D364" s="68" t="s">
        <v>237</v>
      </c>
      <c r="E364" s="68" t="s">
        <v>1582</v>
      </c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9">
        <f t="shared" si="64"/>
        <v>500020</v>
      </c>
      <c r="R364" s="69">
        <f>COUNTIF($T$4:T364,T364)</f>
        <v>2</v>
      </c>
      <c r="S364" s="69" t="str">
        <f>IF(R364=1,COUNTIF($R$4:R364,1),"")</f>
        <v/>
      </c>
      <c r="T364" s="70" t="str">
        <f>施設状況!$D364&amp;施設状況!$B364</f>
        <v>豊平区03認定こども園</v>
      </c>
      <c r="U364" s="70" t="str">
        <f>施設状況!$E364</f>
        <v>東月寒にれこども園</v>
      </c>
      <c r="V364" s="71"/>
      <c r="W364" s="70"/>
      <c r="DI364" s="54" t="s">
        <v>705</v>
      </c>
      <c r="DJ364" s="54" t="s">
        <v>1015</v>
      </c>
    </row>
    <row r="365" spans="1:114">
      <c r="A365" s="74">
        <v>500022</v>
      </c>
      <c r="B365" s="68" t="s">
        <v>307</v>
      </c>
      <c r="C365" s="68" t="s">
        <v>1301</v>
      </c>
      <c r="D365" s="68" t="s">
        <v>237</v>
      </c>
      <c r="E365" s="68" t="s">
        <v>1583</v>
      </c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9">
        <f t="shared" si="64"/>
        <v>500022</v>
      </c>
      <c r="R365" s="69">
        <f>COUNTIF($T$4:T365,T365)</f>
        <v>3</v>
      </c>
      <c r="S365" s="69" t="str">
        <f>IF(R365=1,COUNTIF($R$4:R365,1),"")</f>
        <v/>
      </c>
      <c r="T365" s="70" t="str">
        <f>施設状況!$D365&amp;施設状況!$B365</f>
        <v>豊平区03認定こども園</v>
      </c>
      <c r="U365" s="70" t="str">
        <f>施設状況!$E365</f>
        <v>にれ第２こども園</v>
      </c>
      <c r="V365" s="71"/>
      <c r="W365" s="70"/>
      <c r="DI365" s="54" t="s">
        <v>694</v>
      </c>
      <c r="DJ365" s="54" t="s">
        <v>1016</v>
      </c>
    </row>
    <row r="366" spans="1:114">
      <c r="A366" s="74">
        <v>500025</v>
      </c>
      <c r="B366" s="68" t="s">
        <v>307</v>
      </c>
      <c r="C366" s="68" t="s">
        <v>1301</v>
      </c>
      <c r="D366" s="68" t="s">
        <v>237</v>
      </c>
      <c r="E366" s="68" t="s">
        <v>322</v>
      </c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9">
        <f t="shared" si="64"/>
        <v>500025</v>
      </c>
      <c r="R366" s="69">
        <f>COUNTIF($T$4:T366,T366)</f>
        <v>4</v>
      </c>
      <c r="S366" s="69" t="str">
        <f>IF(R366=1,COUNTIF($R$4:R366,1),"")</f>
        <v/>
      </c>
      <c r="T366" s="70" t="str">
        <f>施設状況!$D366&amp;施設状況!$B366</f>
        <v>豊平区03認定こども園</v>
      </c>
      <c r="U366" s="70" t="str">
        <f>施設状況!$E366</f>
        <v>こども園・ひかりのこ　さっぽろ</v>
      </c>
      <c r="V366" s="71"/>
      <c r="W366" s="70"/>
      <c r="DI366" s="54" t="s">
        <v>1017</v>
      </c>
      <c r="DJ366" s="54" t="s">
        <v>1018</v>
      </c>
    </row>
    <row r="367" spans="1:114">
      <c r="A367" s="74">
        <v>500041</v>
      </c>
      <c r="B367" s="68" t="s">
        <v>307</v>
      </c>
      <c r="C367" s="68" t="s">
        <v>1301</v>
      </c>
      <c r="D367" s="68" t="s">
        <v>237</v>
      </c>
      <c r="E367" s="68" t="s">
        <v>323</v>
      </c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9">
        <f t="shared" si="64"/>
        <v>500041</v>
      </c>
      <c r="R367" s="69">
        <f>COUNTIF($T$4:T367,T367)</f>
        <v>5</v>
      </c>
      <c r="S367" s="69" t="str">
        <f>IF(R367=1,COUNTIF($R$4:R367,1),"")</f>
        <v/>
      </c>
      <c r="T367" s="70" t="str">
        <f>施設状況!$D367&amp;施設状況!$B367</f>
        <v>豊平区03認定こども園</v>
      </c>
      <c r="U367" s="70" t="str">
        <f>施設状況!$E367</f>
        <v>認定こども園まなび</v>
      </c>
      <c r="V367" s="71"/>
      <c r="W367" s="70"/>
      <c r="X367" s="70"/>
      <c r="Y367" s="70"/>
      <c r="Z367" s="70"/>
      <c r="AA367" s="70"/>
      <c r="AB367" s="70"/>
      <c r="AC367" s="70"/>
      <c r="AD367" s="70"/>
      <c r="AE367" s="70"/>
      <c r="DI367" s="54" t="s">
        <v>1022</v>
      </c>
      <c r="DJ367" s="54" t="s">
        <v>1023</v>
      </c>
    </row>
    <row r="368" spans="1:114">
      <c r="A368" s="74">
        <v>500064</v>
      </c>
      <c r="B368" s="68" t="s">
        <v>307</v>
      </c>
      <c r="C368" s="68" t="s">
        <v>1301</v>
      </c>
      <c r="D368" s="68" t="s">
        <v>237</v>
      </c>
      <c r="E368" s="68" t="s">
        <v>1584</v>
      </c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9">
        <f t="shared" si="64"/>
        <v>500064</v>
      </c>
      <c r="R368" s="69">
        <f>COUNTIF($T$4:T368,T368)</f>
        <v>6</v>
      </c>
      <c r="S368" s="69" t="str">
        <f>IF(R368=1,COUNTIF($R$4:R368,1),"")</f>
        <v/>
      </c>
      <c r="T368" s="70" t="str">
        <f>施設状況!$D368&amp;施設状況!$B368</f>
        <v>豊平区03認定こども園</v>
      </c>
      <c r="U368" s="70" t="str">
        <f>施設状況!$E368</f>
        <v>認定こども園しののめ</v>
      </c>
      <c r="V368" s="71"/>
      <c r="W368" s="70"/>
      <c r="DI368" s="54" t="s">
        <v>680</v>
      </c>
      <c r="DJ368" s="54" t="s">
        <v>881</v>
      </c>
    </row>
    <row r="369" spans="1:114">
      <c r="A369" s="74">
        <v>500068</v>
      </c>
      <c r="B369" s="68" t="s">
        <v>307</v>
      </c>
      <c r="C369" s="68" t="s">
        <v>1301</v>
      </c>
      <c r="D369" s="68" t="s">
        <v>237</v>
      </c>
      <c r="E369" s="68" t="s">
        <v>1585</v>
      </c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9">
        <f t="shared" si="64"/>
        <v>500068</v>
      </c>
      <c r="R369" s="69">
        <f>COUNTIF($T$4:T369,T369)</f>
        <v>7</v>
      </c>
      <c r="S369" s="69" t="str">
        <f>IF(R369=1,COUNTIF($R$4:R369,1),"")</f>
        <v/>
      </c>
      <c r="T369" s="70" t="str">
        <f>施設状況!$D369&amp;施設状況!$B369</f>
        <v>豊平区03認定こども園</v>
      </c>
      <c r="U369" s="70" t="str">
        <f>施設状況!$E369</f>
        <v>認定こども園札幌ゆたか幼稚園</v>
      </c>
      <c r="V369" s="71"/>
      <c r="W369" s="70"/>
      <c r="DI369" s="54" t="s">
        <v>668</v>
      </c>
      <c r="DJ369" s="54" t="s">
        <v>1361</v>
      </c>
    </row>
    <row r="370" spans="1:114">
      <c r="A370" s="74">
        <v>500084</v>
      </c>
      <c r="B370" s="68" t="s">
        <v>307</v>
      </c>
      <c r="C370" s="68" t="s">
        <v>1301</v>
      </c>
      <c r="D370" s="68" t="s">
        <v>237</v>
      </c>
      <c r="E370" s="68" t="s">
        <v>1586</v>
      </c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9">
        <f t="shared" si="64"/>
        <v>500084</v>
      </c>
      <c r="R370" s="69">
        <f>COUNTIF($T$4:T370,T370)</f>
        <v>8</v>
      </c>
      <c r="S370" s="69" t="str">
        <f>IF(R370=1,COUNTIF($R$4:R370,1),"")</f>
        <v/>
      </c>
      <c r="T370" s="70" t="str">
        <f>施設状況!$D370&amp;施設状況!$B370</f>
        <v>豊平区03認定こども園</v>
      </c>
      <c r="U370" s="70" t="str">
        <f>施設状況!$E370</f>
        <v>認定こども園ひらぎし幼稚園</v>
      </c>
      <c r="V370" s="71"/>
      <c r="W370" s="70"/>
      <c r="DI370" s="54" t="s">
        <v>1025</v>
      </c>
      <c r="DJ370" s="54" t="s">
        <v>1026</v>
      </c>
    </row>
    <row r="371" spans="1:114">
      <c r="A371" s="74">
        <v>500093</v>
      </c>
      <c r="B371" s="68" t="s">
        <v>307</v>
      </c>
      <c r="C371" s="68" t="s">
        <v>1301</v>
      </c>
      <c r="D371" s="68" t="s">
        <v>237</v>
      </c>
      <c r="E371" s="68" t="s">
        <v>1587</v>
      </c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9">
        <f t="shared" si="64"/>
        <v>500093</v>
      </c>
      <c r="R371" s="69">
        <f>COUNTIF($T$4:T371,T371)</f>
        <v>9</v>
      </c>
      <c r="S371" s="69" t="str">
        <f>IF(R371=1,COUNTIF($R$4:R371,1),"")</f>
        <v/>
      </c>
      <c r="T371" s="70" t="str">
        <f>施設状況!$D371&amp;施設状況!$B371</f>
        <v>豊平区03認定こども園</v>
      </c>
      <c r="U371" s="70" t="str">
        <f>施設状況!$E371</f>
        <v>認定こども園月寒そらいろ保育園</v>
      </c>
      <c r="V371" s="71"/>
      <c r="W371" s="70"/>
      <c r="DI371" s="54" t="s">
        <v>1324</v>
      </c>
      <c r="DJ371" s="54" t="s">
        <v>1362</v>
      </c>
    </row>
    <row r="372" spans="1:114">
      <c r="A372" s="74">
        <v>500094</v>
      </c>
      <c r="B372" s="68" t="s">
        <v>307</v>
      </c>
      <c r="C372" s="68" t="s">
        <v>1301</v>
      </c>
      <c r="D372" s="68" t="s">
        <v>237</v>
      </c>
      <c r="E372" s="68" t="s">
        <v>1588</v>
      </c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9">
        <f t="shared" si="64"/>
        <v>500094</v>
      </c>
      <c r="R372" s="69">
        <f>COUNTIF($T$4:T372,T372)</f>
        <v>10</v>
      </c>
      <c r="S372" s="69" t="str">
        <f>IF(R372=1,COUNTIF($R$4:R372,1),"")</f>
        <v/>
      </c>
      <c r="T372" s="70" t="str">
        <f>施設状況!$D372&amp;施設状況!$B372</f>
        <v>豊平区03認定こども園</v>
      </c>
      <c r="U372" s="70" t="str">
        <f>施設状況!$E372</f>
        <v>こりっつ認定こども園</v>
      </c>
      <c r="V372" s="71"/>
      <c r="W372" s="70"/>
      <c r="DI372" s="54" t="s">
        <v>1161</v>
      </c>
      <c r="DJ372" s="54" t="s">
        <v>1363</v>
      </c>
    </row>
    <row r="373" spans="1:114">
      <c r="A373" s="74">
        <v>500059</v>
      </c>
      <c r="B373" s="68" t="s">
        <v>307</v>
      </c>
      <c r="C373" s="68" t="s">
        <v>1301</v>
      </c>
      <c r="D373" s="68" t="s">
        <v>237</v>
      </c>
      <c r="E373" s="68" t="s">
        <v>1589</v>
      </c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9">
        <f t="shared" si="64"/>
        <v>500059</v>
      </c>
      <c r="R373" s="69">
        <f>COUNTIF($T$4:T373,T373)</f>
        <v>11</v>
      </c>
      <c r="S373" s="69" t="str">
        <f>IF(R373=1,COUNTIF($R$4:R373,1),"")</f>
        <v/>
      </c>
      <c r="T373" s="70" t="str">
        <f>施設状況!$D373&amp;施設状況!$B373</f>
        <v>豊平区03認定こども園</v>
      </c>
      <c r="U373" s="70" t="str">
        <f>施設状況!$E373</f>
        <v>認定こども園なかのしま幼稚園</v>
      </c>
      <c r="V373" s="71"/>
      <c r="W373" s="70"/>
      <c r="DI373" s="54" t="s">
        <v>674</v>
      </c>
      <c r="DJ373" s="54" t="s">
        <v>1024</v>
      </c>
    </row>
    <row r="374" spans="1:114">
      <c r="A374" s="74">
        <v>500012</v>
      </c>
      <c r="B374" s="68" t="s">
        <v>307</v>
      </c>
      <c r="C374" s="68" t="s">
        <v>1301</v>
      </c>
      <c r="D374" s="68" t="s">
        <v>237</v>
      </c>
      <c r="E374" s="68" t="s">
        <v>1590</v>
      </c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9">
        <f t="shared" si="64"/>
        <v>500012</v>
      </c>
      <c r="R374" s="69">
        <f>COUNTIF($T$4:T374,T374)</f>
        <v>12</v>
      </c>
      <c r="S374" s="69" t="str">
        <f>IF(R374=1,COUNTIF($R$4:R374,1),"")</f>
        <v/>
      </c>
      <c r="T374" s="70" t="str">
        <f>施設状況!$D374&amp;施設状況!$B374</f>
        <v>豊平区03認定こども園</v>
      </c>
      <c r="U374" s="70" t="str">
        <f>施設状況!$E374</f>
        <v>認定こども園みのり保育園</v>
      </c>
      <c r="V374" s="71"/>
      <c r="W374" s="70"/>
      <c r="DI374" s="54" t="s">
        <v>672</v>
      </c>
      <c r="DJ374" s="54" t="s">
        <v>673</v>
      </c>
    </row>
    <row r="375" spans="1:114">
      <c r="A375" s="74">
        <v>500013</v>
      </c>
      <c r="B375" s="68" t="s">
        <v>307</v>
      </c>
      <c r="C375" s="68" t="s">
        <v>1301</v>
      </c>
      <c r="D375" s="68" t="s">
        <v>237</v>
      </c>
      <c r="E375" s="68" t="s">
        <v>1591</v>
      </c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9">
        <f t="shared" si="64"/>
        <v>500013</v>
      </c>
      <c r="R375" s="69">
        <f>COUNTIF($T$4:T375,T375)</f>
        <v>13</v>
      </c>
      <c r="S375" s="69" t="str">
        <f>IF(R375=1,COUNTIF($R$4:R375,1),"")</f>
        <v/>
      </c>
      <c r="T375" s="70" t="str">
        <f>施設状況!$D375&amp;施設状況!$B375</f>
        <v>豊平区03認定こども園</v>
      </c>
      <c r="U375" s="70" t="str">
        <f>施設状況!$E375</f>
        <v>認定こども園中の島保育園</v>
      </c>
      <c r="V375" s="71"/>
      <c r="W375" s="70"/>
      <c r="DI375" s="54" t="s">
        <v>674</v>
      </c>
      <c r="DJ375" s="54" t="s">
        <v>675</v>
      </c>
    </row>
    <row r="376" spans="1:114">
      <c r="A376" s="74">
        <v>500016</v>
      </c>
      <c r="B376" s="68" t="s">
        <v>307</v>
      </c>
      <c r="C376" s="68" t="s">
        <v>1301</v>
      </c>
      <c r="D376" s="68" t="s">
        <v>237</v>
      </c>
      <c r="E376" s="68" t="s">
        <v>1592</v>
      </c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9">
        <f t="shared" si="64"/>
        <v>500016</v>
      </c>
      <c r="R376" s="69">
        <f>COUNTIF($T$4:T376,T376)</f>
        <v>14</v>
      </c>
      <c r="S376" s="69" t="str">
        <f>IF(R376=1,COUNTIF($R$4:R376,1),"")</f>
        <v/>
      </c>
      <c r="T376" s="70" t="str">
        <f>施設状況!$D376&amp;施設状況!$B376</f>
        <v>豊平区03認定こども園</v>
      </c>
      <c r="U376" s="70" t="str">
        <f>施設状況!$E376</f>
        <v>東月寒認定こども園</v>
      </c>
      <c r="V376" s="71"/>
      <c r="W376" s="70"/>
      <c r="DI376" s="54" t="s">
        <v>680</v>
      </c>
      <c r="DJ376" s="54" t="s">
        <v>681</v>
      </c>
    </row>
    <row r="377" spans="1:114">
      <c r="A377" s="74">
        <v>500018</v>
      </c>
      <c r="B377" s="68" t="s">
        <v>307</v>
      </c>
      <c r="C377" s="68" t="s">
        <v>1301</v>
      </c>
      <c r="D377" s="68" t="s">
        <v>237</v>
      </c>
      <c r="E377" s="68" t="s">
        <v>1593</v>
      </c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9">
        <f t="shared" si="64"/>
        <v>500018</v>
      </c>
      <c r="R377" s="69">
        <f>COUNTIF($T$4:T377,T377)</f>
        <v>15</v>
      </c>
      <c r="S377" s="69" t="str">
        <f>IF(R377=1,COUNTIF($R$4:R377,1),"")</f>
        <v/>
      </c>
      <c r="T377" s="70" t="str">
        <f>施設状況!$D377&amp;施設状況!$B377</f>
        <v>豊平区03認定こども園</v>
      </c>
      <c r="U377" s="70" t="str">
        <f>施設状況!$E377</f>
        <v>認定こども園羊丘藤保育園</v>
      </c>
      <c r="V377" s="71"/>
      <c r="W377" s="70"/>
      <c r="DI377" s="54" t="s">
        <v>683</v>
      </c>
      <c r="DJ377" s="54" t="s">
        <v>684</v>
      </c>
    </row>
    <row r="378" spans="1:114">
      <c r="A378" s="74">
        <v>500021</v>
      </c>
      <c r="B378" s="68" t="s">
        <v>307</v>
      </c>
      <c r="C378" s="68" t="s">
        <v>1301</v>
      </c>
      <c r="D378" s="68" t="s">
        <v>237</v>
      </c>
      <c r="E378" s="68" t="s">
        <v>1387</v>
      </c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9">
        <f t="shared" si="64"/>
        <v>500021</v>
      </c>
      <c r="R378" s="69">
        <f>COUNTIF($T$4:T378,T378)</f>
        <v>16</v>
      </c>
      <c r="S378" s="69" t="str">
        <f>IF(R378=1,COUNTIF($R$4:R378,1),"")</f>
        <v/>
      </c>
      <c r="T378" s="70" t="str">
        <f>施設状況!$D378&amp;施設状況!$B378</f>
        <v>豊平区03認定こども園</v>
      </c>
      <c r="U378" s="70" t="str">
        <f>施設状況!$E378</f>
        <v>西岡高台こども園</v>
      </c>
      <c r="V378" s="71"/>
      <c r="W378" s="70"/>
      <c r="DI378" s="54" t="s">
        <v>686</v>
      </c>
      <c r="DJ378" s="54" t="s">
        <v>687</v>
      </c>
    </row>
    <row r="379" spans="1:114">
      <c r="A379" s="74">
        <v>500024</v>
      </c>
      <c r="B379" s="68" t="s">
        <v>307</v>
      </c>
      <c r="C379" s="68" t="s">
        <v>1301</v>
      </c>
      <c r="D379" s="68" t="s">
        <v>237</v>
      </c>
      <c r="E379" s="68" t="s">
        <v>1594</v>
      </c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9">
        <f t="shared" si="64"/>
        <v>500024</v>
      </c>
      <c r="R379" s="69">
        <f>COUNTIF($T$4:T379,T379)</f>
        <v>17</v>
      </c>
      <c r="S379" s="69" t="str">
        <f>IF(R379=1,COUNTIF($R$4:R379,1),"")</f>
        <v/>
      </c>
      <c r="T379" s="70" t="str">
        <f>施設状況!$D379&amp;施設状況!$B379</f>
        <v>豊平区03認定こども園</v>
      </c>
      <c r="U379" s="70" t="str">
        <f>施設状況!$E379</f>
        <v>福住保育園</v>
      </c>
      <c r="V379" s="71"/>
      <c r="W379" s="70"/>
      <c r="DI379" s="54" t="s">
        <v>689</v>
      </c>
      <c r="DJ379" s="54" t="s">
        <v>690</v>
      </c>
    </row>
    <row r="380" spans="1:114">
      <c r="A380" s="74">
        <v>500026</v>
      </c>
      <c r="B380" s="68" t="s">
        <v>307</v>
      </c>
      <c r="C380" s="68" t="s">
        <v>1301</v>
      </c>
      <c r="D380" s="68" t="s">
        <v>237</v>
      </c>
      <c r="E380" s="68" t="s">
        <v>1388</v>
      </c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9">
        <f t="shared" si="64"/>
        <v>500026</v>
      </c>
      <c r="R380" s="69">
        <f>COUNTIF($T$4:T380,T380)</f>
        <v>18</v>
      </c>
      <c r="S380" s="69" t="str">
        <f>IF(R380=1,COUNTIF($R$4:R380,1),"")</f>
        <v/>
      </c>
      <c r="T380" s="70" t="str">
        <f>施設状況!$D380&amp;施設状況!$B380</f>
        <v>豊平区03認定こども園</v>
      </c>
      <c r="U380" s="70" t="str">
        <f>施設状況!$E380</f>
        <v>平岸興正こども園</v>
      </c>
      <c r="V380" s="71"/>
      <c r="W380" s="70"/>
      <c r="DI380" s="54" t="s">
        <v>691</v>
      </c>
      <c r="DJ380" s="54" t="s">
        <v>692</v>
      </c>
    </row>
    <row r="381" spans="1:114">
      <c r="A381" s="74">
        <v>500027</v>
      </c>
      <c r="B381" s="68" t="s">
        <v>307</v>
      </c>
      <c r="C381" s="68" t="s">
        <v>1301</v>
      </c>
      <c r="D381" s="68" t="s">
        <v>237</v>
      </c>
      <c r="E381" s="68" t="s">
        <v>1595</v>
      </c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9">
        <f t="shared" si="64"/>
        <v>500027</v>
      </c>
      <c r="R381" s="69">
        <f>COUNTIF($T$4:T381,T381)</f>
        <v>19</v>
      </c>
      <c r="S381" s="69" t="str">
        <f>IF(R381=1,COUNTIF($R$4:R381,1),"")</f>
        <v/>
      </c>
      <c r="T381" s="70" t="str">
        <f>施設状況!$D381&amp;施設状況!$B381</f>
        <v>豊平区03認定こども園</v>
      </c>
      <c r="U381" s="70" t="str">
        <f>施設状況!$E381</f>
        <v>認定こども園中の島スマイル</v>
      </c>
      <c r="V381" s="71"/>
      <c r="W381" s="70"/>
      <c r="DI381" s="54" t="s">
        <v>691</v>
      </c>
      <c r="DJ381" s="54" t="s">
        <v>1019</v>
      </c>
    </row>
    <row r="382" spans="1:114">
      <c r="A382" s="74">
        <v>500029</v>
      </c>
      <c r="B382" s="68" t="s">
        <v>307</v>
      </c>
      <c r="C382" s="68" t="s">
        <v>1301</v>
      </c>
      <c r="D382" s="68" t="s">
        <v>237</v>
      </c>
      <c r="E382" s="68" t="s">
        <v>1596</v>
      </c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9">
        <f t="shared" si="64"/>
        <v>500029</v>
      </c>
      <c r="R382" s="69">
        <f>COUNTIF($T$4:T382,T382)</f>
        <v>20</v>
      </c>
      <c r="S382" s="69" t="str">
        <f>IF(R382=1,COUNTIF($R$4:R382,1),"")</f>
        <v/>
      </c>
      <c r="T382" s="70" t="str">
        <f>施設状況!$D382&amp;施設状況!$B382</f>
        <v>豊平区03認定こども園</v>
      </c>
      <c r="U382" s="70" t="str">
        <f>施設状況!$E382</f>
        <v>平岸友愛認定こども園</v>
      </c>
      <c r="V382" s="71"/>
      <c r="W382" s="70"/>
      <c r="DI382" s="54" t="s">
        <v>1020</v>
      </c>
      <c r="DJ382" s="54" t="s">
        <v>1021</v>
      </c>
    </row>
    <row r="383" spans="1:114">
      <c r="A383" s="74">
        <v>500053</v>
      </c>
      <c r="B383" s="68" t="s">
        <v>307</v>
      </c>
      <c r="C383" s="68" t="s">
        <v>1301</v>
      </c>
      <c r="D383" s="68" t="s">
        <v>237</v>
      </c>
      <c r="E383" s="68" t="s">
        <v>1597</v>
      </c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9">
        <f t="shared" si="64"/>
        <v>500053</v>
      </c>
      <c r="R383" s="69">
        <f>COUNTIF($T$4:T383,T383)</f>
        <v>21</v>
      </c>
      <c r="S383" s="69" t="str">
        <f>IF(R383=1,COUNTIF($R$4:R383,1),"")</f>
        <v/>
      </c>
      <c r="T383" s="70" t="str">
        <f>施設状況!$D383&amp;施設状況!$B383</f>
        <v>豊平区03認定こども園</v>
      </c>
      <c r="U383" s="70" t="str">
        <f>施設状況!$E383</f>
        <v>認定こども園月寒西わんぱく保育園</v>
      </c>
      <c r="V383" s="71"/>
      <c r="W383" s="70"/>
      <c r="DI383" s="54" t="s">
        <v>696</v>
      </c>
      <c r="DJ383" s="54" t="s">
        <v>697</v>
      </c>
    </row>
    <row r="384" spans="1:114">
      <c r="A384" s="74">
        <v>500065</v>
      </c>
      <c r="B384" s="68" t="s">
        <v>307</v>
      </c>
      <c r="C384" s="68" t="s">
        <v>1301</v>
      </c>
      <c r="D384" s="68" t="s">
        <v>237</v>
      </c>
      <c r="E384" s="68" t="s">
        <v>1598</v>
      </c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9">
        <f t="shared" si="64"/>
        <v>500065</v>
      </c>
      <c r="R384" s="69">
        <f>COUNTIF($T$4:T384,T384)</f>
        <v>22</v>
      </c>
      <c r="S384" s="69" t="str">
        <f>IF(R384=1,COUNTIF($R$4:R384,1),"")</f>
        <v/>
      </c>
      <c r="T384" s="70" t="str">
        <f>施設状況!$D384&amp;施設状況!$B384</f>
        <v>豊平区03認定こども園</v>
      </c>
      <c r="U384" s="70" t="str">
        <f>施設状況!$E384</f>
        <v>認定こども園とよひら保育園</v>
      </c>
      <c r="V384" s="71"/>
      <c r="W384" s="70"/>
      <c r="DI384" s="54" t="s">
        <v>703</v>
      </c>
      <c r="DJ384" s="54" t="s">
        <v>704</v>
      </c>
    </row>
    <row r="385" spans="1:114">
      <c r="A385" s="74">
        <v>550007</v>
      </c>
      <c r="B385" s="68" t="s">
        <v>307</v>
      </c>
      <c r="C385" s="68" t="s">
        <v>1301</v>
      </c>
      <c r="D385" s="68" t="s">
        <v>249</v>
      </c>
      <c r="E385" s="68" t="s">
        <v>1599</v>
      </c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9">
        <f t="shared" si="64"/>
        <v>550007</v>
      </c>
      <c r="R385" s="69">
        <f>COUNTIF($T$4:T385,T385)</f>
        <v>1</v>
      </c>
      <c r="S385" s="69">
        <f>IF(R385=1,COUNTIF($R$4:R385,1),"")</f>
        <v>27</v>
      </c>
      <c r="T385" s="70" t="str">
        <f>施設状況!$D385&amp;施設状況!$B385</f>
        <v>清田区03認定こども園</v>
      </c>
      <c r="U385" s="70" t="str">
        <f>施設状況!$E385</f>
        <v>花山認定こども園</v>
      </c>
      <c r="V385" s="71"/>
      <c r="W385" s="70"/>
      <c r="DI385" s="54" t="s">
        <v>1027</v>
      </c>
      <c r="DJ385" s="54" t="s">
        <v>1028</v>
      </c>
    </row>
    <row r="386" spans="1:114">
      <c r="A386" s="74">
        <v>550009</v>
      </c>
      <c r="B386" s="68" t="s">
        <v>307</v>
      </c>
      <c r="C386" s="68" t="s">
        <v>1301</v>
      </c>
      <c r="D386" s="68" t="s">
        <v>249</v>
      </c>
      <c r="E386" s="68" t="s">
        <v>1600</v>
      </c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9">
        <f t="shared" si="64"/>
        <v>550009</v>
      </c>
      <c r="R386" s="69">
        <f>COUNTIF($T$4:T386,T386)</f>
        <v>2</v>
      </c>
      <c r="S386" s="69" t="str">
        <f>IF(R386=1,COUNTIF($R$4:R386,1),"")</f>
        <v/>
      </c>
      <c r="T386" s="70" t="str">
        <f>施設状況!$D386&amp;施設状況!$B386</f>
        <v>清田区03認定こども園</v>
      </c>
      <c r="U386" s="70" t="str">
        <f>施設状況!$E386</f>
        <v>アルプス認定こども園</v>
      </c>
      <c r="V386" s="71"/>
      <c r="W386" s="70"/>
      <c r="DI386" s="54" t="s">
        <v>1029</v>
      </c>
      <c r="DJ386" s="54" t="s">
        <v>1030</v>
      </c>
    </row>
    <row r="387" spans="1:114">
      <c r="A387" s="74">
        <v>550011</v>
      </c>
      <c r="B387" s="68" t="s">
        <v>307</v>
      </c>
      <c r="C387" s="68" t="s">
        <v>1301</v>
      </c>
      <c r="D387" s="68" t="s">
        <v>249</v>
      </c>
      <c r="E387" s="68" t="s">
        <v>1601</v>
      </c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9">
        <f t="shared" si="64"/>
        <v>550011</v>
      </c>
      <c r="R387" s="69">
        <f>COUNTIF($T$4:T387,T387)</f>
        <v>3</v>
      </c>
      <c r="S387" s="69" t="str">
        <f>IF(R387=1,COUNTIF($R$4:R387,1),"")</f>
        <v/>
      </c>
      <c r="T387" s="70" t="str">
        <f>施設状況!$D387&amp;施設状況!$B387</f>
        <v>清田区03認定こども園</v>
      </c>
      <c r="U387" s="70" t="str">
        <f>施設状況!$E387</f>
        <v>認定こども園からまつ保育園</v>
      </c>
      <c r="V387" s="71"/>
      <c r="W387" s="70"/>
      <c r="DI387" s="54" t="s">
        <v>1031</v>
      </c>
      <c r="DJ387" s="54" t="s">
        <v>1032</v>
      </c>
    </row>
    <row r="388" spans="1:114">
      <c r="A388" s="74">
        <v>550016</v>
      </c>
      <c r="B388" s="68" t="s">
        <v>307</v>
      </c>
      <c r="C388" s="68" t="s">
        <v>1301</v>
      </c>
      <c r="D388" s="68" t="s">
        <v>249</v>
      </c>
      <c r="E388" s="68" t="s">
        <v>1602</v>
      </c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9">
        <f t="shared" si="64"/>
        <v>550016</v>
      </c>
      <c r="R388" s="69">
        <f>COUNTIF($T$4:T388,T388)</f>
        <v>4</v>
      </c>
      <c r="S388" s="69" t="str">
        <f>IF(R388=1,COUNTIF($R$4:R388,1),"")</f>
        <v/>
      </c>
      <c r="T388" s="70" t="str">
        <f>施設状況!$D388&amp;施設状況!$B388</f>
        <v>清田区03認定こども園</v>
      </c>
      <c r="U388" s="70" t="str">
        <f>施設状況!$E388</f>
        <v>認定こども園北野しらかば幼稚園・保育園</v>
      </c>
      <c r="V388" s="71"/>
      <c r="W388" s="70"/>
      <c r="DI388" s="54" t="s">
        <v>1033</v>
      </c>
      <c r="DJ388" s="54" t="s">
        <v>1034</v>
      </c>
    </row>
    <row r="389" spans="1:114">
      <c r="A389" s="74">
        <v>550024</v>
      </c>
      <c r="B389" s="68" t="s">
        <v>307</v>
      </c>
      <c r="C389" s="68" t="s">
        <v>1301</v>
      </c>
      <c r="D389" s="68" t="s">
        <v>249</v>
      </c>
      <c r="E389" s="68" t="s">
        <v>1603</v>
      </c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9">
        <f t="shared" si="64"/>
        <v>550024</v>
      </c>
      <c r="R389" s="69">
        <f>COUNTIF($T$4:T389,T389)</f>
        <v>5</v>
      </c>
      <c r="S389" s="69" t="str">
        <f>IF(R389=1,COUNTIF($R$4:R389,1),"")</f>
        <v/>
      </c>
      <c r="T389" s="70" t="str">
        <f>施設状況!$D389&amp;施設状況!$B389</f>
        <v>清田区03認定こども園</v>
      </c>
      <c r="U389" s="70" t="str">
        <f>施設状況!$E389</f>
        <v>認定こども園ひかり</v>
      </c>
      <c r="V389" s="71"/>
      <c r="W389" s="70"/>
      <c r="DI389" s="54" t="s">
        <v>888</v>
      </c>
      <c r="DJ389" s="54" t="s">
        <v>889</v>
      </c>
    </row>
    <row r="390" spans="1:114">
      <c r="A390" s="74">
        <v>550025</v>
      </c>
      <c r="B390" s="68" t="s">
        <v>307</v>
      </c>
      <c r="C390" s="68" t="s">
        <v>1301</v>
      </c>
      <c r="D390" s="68" t="s">
        <v>249</v>
      </c>
      <c r="E390" s="68" t="s">
        <v>1604</v>
      </c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9">
        <f t="shared" si="64"/>
        <v>550025</v>
      </c>
      <c r="R390" s="69">
        <f>COUNTIF($T$4:T390,T390)</f>
        <v>6</v>
      </c>
      <c r="S390" s="69" t="str">
        <f>IF(R390=1,COUNTIF($R$4:R390,1),"")</f>
        <v/>
      </c>
      <c r="T390" s="70" t="str">
        <f>施設状況!$D390&amp;施設状況!$B390</f>
        <v>清田区03認定こども園</v>
      </c>
      <c r="U390" s="70" t="str">
        <f>施設状況!$E390</f>
        <v>認定こども園つみき</v>
      </c>
      <c r="V390" s="71"/>
      <c r="W390" s="70"/>
      <c r="DI390" s="54" t="s">
        <v>890</v>
      </c>
      <c r="DJ390" s="54" t="s">
        <v>891</v>
      </c>
    </row>
    <row r="391" spans="1:114">
      <c r="A391" s="74">
        <v>550038</v>
      </c>
      <c r="B391" s="68" t="s">
        <v>307</v>
      </c>
      <c r="C391" s="68" t="s">
        <v>1301</v>
      </c>
      <c r="D391" s="68" t="s">
        <v>249</v>
      </c>
      <c r="E391" s="68" t="s">
        <v>1605</v>
      </c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9">
        <f t="shared" ref="Q391:Q454" si="65">A391</f>
        <v>550038</v>
      </c>
      <c r="R391" s="69">
        <f>COUNTIF($T$4:T391,T391)</f>
        <v>7</v>
      </c>
      <c r="S391" s="69" t="str">
        <f>IF(R391=1,COUNTIF($R$4:R391,1),"")</f>
        <v/>
      </c>
      <c r="T391" s="70" t="str">
        <f>施設状況!$D391&amp;施設状況!$B391</f>
        <v>清田区03認定こども園</v>
      </c>
      <c r="U391" s="70" t="str">
        <f>施設状況!$E391</f>
        <v>札幌国際大学付属認定こども園</v>
      </c>
      <c r="V391" s="71"/>
      <c r="W391" s="70"/>
      <c r="DI391" s="54" t="s">
        <v>1325</v>
      </c>
      <c r="DJ391" s="54" t="s">
        <v>1364</v>
      </c>
    </row>
    <row r="392" spans="1:114">
      <c r="A392" s="74">
        <v>550031</v>
      </c>
      <c r="B392" s="68" t="s">
        <v>307</v>
      </c>
      <c r="C392" s="68" t="s">
        <v>1301</v>
      </c>
      <c r="D392" s="68" t="s">
        <v>249</v>
      </c>
      <c r="E392" s="68" t="s">
        <v>1606</v>
      </c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9">
        <f t="shared" si="65"/>
        <v>550031</v>
      </c>
      <c r="R392" s="69">
        <f>COUNTIF($T$4:T392,T392)</f>
        <v>8</v>
      </c>
      <c r="S392" s="69" t="str">
        <f>IF(R392=1,COUNTIF($R$4:R392,1),"")</f>
        <v/>
      </c>
      <c r="T392" s="70" t="str">
        <f>施設状況!$D392&amp;施設状況!$B392</f>
        <v>清田区03認定こども園</v>
      </c>
      <c r="U392" s="70" t="str">
        <f>施設状況!$E392</f>
        <v>認定こども園札幌きたの幼稚園</v>
      </c>
      <c r="V392" s="71"/>
      <c r="W392" s="70"/>
      <c r="DI392" s="54" t="s">
        <v>894</v>
      </c>
      <c r="DJ392" s="54" t="s">
        <v>895</v>
      </c>
    </row>
    <row r="393" spans="1:114">
      <c r="A393" s="74">
        <v>550002</v>
      </c>
      <c r="B393" s="68" t="s">
        <v>307</v>
      </c>
      <c r="C393" s="68" t="s">
        <v>1301</v>
      </c>
      <c r="D393" s="68" t="s">
        <v>249</v>
      </c>
      <c r="E393" s="68" t="s">
        <v>1607</v>
      </c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9">
        <f t="shared" si="65"/>
        <v>550002</v>
      </c>
      <c r="R393" s="69">
        <f>COUNTIF($T$4:T393,T393)</f>
        <v>9</v>
      </c>
      <c r="S393" s="69" t="str">
        <f>IF(R393=1,COUNTIF($R$4:R393,1),"")</f>
        <v/>
      </c>
      <c r="T393" s="70" t="str">
        <f>施設状況!$D393&amp;施設状況!$B393</f>
        <v>清田区03認定こども園</v>
      </c>
      <c r="U393" s="70" t="str">
        <f>施設状況!$E393</f>
        <v>認定こども園清田保育園</v>
      </c>
      <c r="V393" s="71"/>
      <c r="W393" s="70"/>
      <c r="DI393" s="54" t="s">
        <v>709</v>
      </c>
      <c r="DJ393" s="54" t="s">
        <v>710</v>
      </c>
    </row>
    <row r="394" spans="1:114">
      <c r="A394" s="74">
        <v>550010</v>
      </c>
      <c r="B394" s="68" t="s">
        <v>307</v>
      </c>
      <c r="C394" s="68" t="s">
        <v>1301</v>
      </c>
      <c r="D394" s="68" t="s">
        <v>249</v>
      </c>
      <c r="E394" s="68" t="s">
        <v>1608</v>
      </c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9">
        <f t="shared" si="65"/>
        <v>550010</v>
      </c>
      <c r="R394" s="69">
        <f>COUNTIF($T$4:T394,T394)</f>
        <v>10</v>
      </c>
      <c r="S394" s="69" t="str">
        <f>IF(R394=1,COUNTIF($R$4:R394,1),"")</f>
        <v/>
      </c>
      <c r="T394" s="70" t="str">
        <f>施設状況!$D394&amp;施設状況!$B394</f>
        <v>清田区03認定こども園</v>
      </c>
      <c r="U394" s="70" t="str">
        <f>施設状況!$E394</f>
        <v>認定こども園札幌杉の子保育園</v>
      </c>
      <c r="V394" s="71"/>
      <c r="W394" s="70"/>
      <c r="DI394" s="54" t="s">
        <v>721</v>
      </c>
      <c r="DJ394" s="54" t="s">
        <v>722</v>
      </c>
    </row>
    <row r="395" spans="1:114">
      <c r="A395" s="74">
        <v>600009</v>
      </c>
      <c r="B395" s="68" t="s">
        <v>307</v>
      </c>
      <c r="C395" s="68" t="s">
        <v>1301</v>
      </c>
      <c r="D395" s="68" t="s">
        <v>255</v>
      </c>
      <c r="E395" s="68" t="s">
        <v>1609</v>
      </c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9">
        <f t="shared" si="65"/>
        <v>600009</v>
      </c>
      <c r="R395" s="69">
        <f>COUNTIF($T$4:T395,T395)</f>
        <v>1</v>
      </c>
      <c r="S395" s="69">
        <f>IF(R395=1,COUNTIF($R$4:R395,1),"")</f>
        <v>28</v>
      </c>
      <c r="T395" s="70" t="str">
        <f>施設状況!$D395&amp;施設状況!$B395</f>
        <v>南区03認定こども園</v>
      </c>
      <c r="U395" s="70" t="str">
        <f>施設状況!$E395</f>
        <v>幼保連携型認定こども園澄川ひろのぶ保育園</v>
      </c>
      <c r="V395" s="71"/>
      <c r="W395" s="70"/>
      <c r="DI395" s="54" t="s">
        <v>1039</v>
      </c>
      <c r="DJ395" s="54" t="s">
        <v>1040</v>
      </c>
    </row>
    <row r="396" spans="1:114">
      <c r="A396" s="74">
        <v>600024</v>
      </c>
      <c r="B396" s="68" t="s">
        <v>307</v>
      </c>
      <c r="C396" s="68" t="s">
        <v>1301</v>
      </c>
      <c r="D396" s="68" t="s">
        <v>255</v>
      </c>
      <c r="E396" s="68" t="s">
        <v>324</v>
      </c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9">
        <f t="shared" si="65"/>
        <v>600024</v>
      </c>
      <c r="R396" s="69">
        <f>COUNTIF($T$4:T396,T396)</f>
        <v>2</v>
      </c>
      <c r="S396" s="69" t="str">
        <f>IF(R396=1,COUNTIF($R$4:R396,1),"")</f>
        <v/>
      </c>
      <c r="T396" s="70" t="str">
        <f>施設状況!$D396&amp;施設状況!$B396</f>
        <v>南区03認定こども園</v>
      </c>
      <c r="U396" s="70" t="str">
        <f>施設状況!$E396</f>
        <v>認定こども園そらいろ</v>
      </c>
      <c r="V396" s="71"/>
      <c r="W396" s="70"/>
      <c r="DI396" s="54" t="s">
        <v>1041</v>
      </c>
      <c r="DJ396" s="54" t="s">
        <v>1042</v>
      </c>
    </row>
    <row r="397" spans="1:114">
      <c r="A397" s="74">
        <v>600038</v>
      </c>
      <c r="B397" s="68" t="s">
        <v>307</v>
      </c>
      <c r="C397" s="68" t="s">
        <v>1301</v>
      </c>
      <c r="D397" s="68" t="s">
        <v>255</v>
      </c>
      <c r="E397" s="68" t="s">
        <v>1610</v>
      </c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9">
        <f t="shared" si="65"/>
        <v>600038</v>
      </c>
      <c r="R397" s="69">
        <f>COUNTIF($T$4:T397,T397)</f>
        <v>3</v>
      </c>
      <c r="S397" s="69" t="str">
        <f>IF(R397=1,COUNTIF($R$4:R397,1),"")</f>
        <v/>
      </c>
      <c r="T397" s="70" t="str">
        <f>施設状況!$D397&amp;施設状況!$B397</f>
        <v>南区03認定こども園</v>
      </c>
      <c r="U397" s="70" t="str">
        <f>施設状況!$E397</f>
        <v>認定こども園まこまない明星幼稚園</v>
      </c>
      <c r="V397" s="71"/>
      <c r="W397" s="70"/>
      <c r="DI397" s="54" t="s">
        <v>903</v>
      </c>
      <c r="DJ397" s="54" t="s">
        <v>904</v>
      </c>
    </row>
    <row r="398" spans="1:114">
      <c r="A398" s="61">
        <v>600039</v>
      </c>
      <c r="B398" s="84" t="s">
        <v>307</v>
      </c>
      <c r="C398" s="68" t="s">
        <v>1301</v>
      </c>
      <c r="D398" s="84" t="s">
        <v>255</v>
      </c>
      <c r="E398" s="85" t="s">
        <v>1611</v>
      </c>
      <c r="F398" s="85"/>
      <c r="G398" s="85"/>
      <c r="H398" s="85"/>
      <c r="I398" s="84"/>
      <c r="J398" s="85"/>
      <c r="K398" s="85"/>
      <c r="L398" s="85"/>
      <c r="M398" s="85"/>
      <c r="N398" s="85"/>
      <c r="O398" s="85"/>
      <c r="P398" s="84"/>
      <c r="Q398" s="69">
        <f t="shared" si="65"/>
        <v>600039</v>
      </c>
      <c r="R398" s="69">
        <f>COUNTIF($T$4:T398,T398)</f>
        <v>4</v>
      </c>
      <c r="S398" s="69" t="str">
        <f>IF(R398=1,COUNTIF($R$4:R398,1),"")</f>
        <v/>
      </c>
      <c r="T398" s="70" t="str">
        <f>施設状況!$D398&amp;施設状況!$B398</f>
        <v>南区03認定こども園</v>
      </c>
      <c r="U398" s="70" t="str">
        <f>施設状況!$E398</f>
        <v>光塩学園女子短期大学附属認定こども園</v>
      </c>
      <c r="V398" s="71"/>
      <c r="W398" s="70"/>
      <c r="DI398" s="54" t="s">
        <v>896</v>
      </c>
      <c r="DJ398" s="54" t="s">
        <v>1043</v>
      </c>
    </row>
    <row r="399" spans="1:114">
      <c r="A399" s="61">
        <v>600042</v>
      </c>
      <c r="B399" s="84" t="s">
        <v>307</v>
      </c>
      <c r="C399" s="68" t="s">
        <v>1301</v>
      </c>
      <c r="D399" s="84" t="s">
        <v>255</v>
      </c>
      <c r="E399" s="85" t="s">
        <v>1612</v>
      </c>
      <c r="F399" s="85"/>
      <c r="G399" s="85"/>
      <c r="H399" s="85"/>
      <c r="I399" s="84"/>
      <c r="J399" s="85"/>
      <c r="K399" s="85"/>
      <c r="L399" s="85"/>
      <c r="M399" s="85"/>
      <c r="N399" s="85"/>
      <c r="O399" s="85"/>
      <c r="P399" s="84"/>
      <c r="Q399" s="69">
        <f t="shared" si="65"/>
        <v>600042</v>
      </c>
      <c r="R399" s="69">
        <f>COUNTIF($T$4:T399,T399)</f>
        <v>5</v>
      </c>
      <c r="S399" s="69" t="str">
        <f>IF(R399=1,COUNTIF($R$4:R399,1),"")</f>
        <v/>
      </c>
      <c r="T399" s="70" t="str">
        <f>施設状況!$D399&amp;施設状況!$B399</f>
        <v>南区03認定こども園</v>
      </c>
      <c r="U399" s="70" t="str">
        <f>施設状況!$E399</f>
        <v>幼保連携型認定こども園ときわみなみのこどもえん</v>
      </c>
      <c r="V399" s="71"/>
      <c r="W399" s="70"/>
      <c r="X399" s="70"/>
      <c r="Y399" s="70"/>
      <c r="Z399" s="70"/>
      <c r="AA399" s="70"/>
      <c r="AB399" s="70"/>
      <c r="AC399" s="70"/>
      <c r="AD399" s="70"/>
      <c r="AE399" s="70"/>
      <c r="DI399" s="54" t="s">
        <v>905</v>
      </c>
      <c r="DJ399" s="54" t="s">
        <v>906</v>
      </c>
    </row>
    <row r="400" spans="1:114">
      <c r="A400" s="61">
        <v>600002</v>
      </c>
      <c r="B400" s="84" t="s">
        <v>307</v>
      </c>
      <c r="C400" s="68" t="s">
        <v>1301</v>
      </c>
      <c r="D400" s="84" t="s">
        <v>255</v>
      </c>
      <c r="E400" s="85" t="s">
        <v>1613</v>
      </c>
      <c r="F400" s="85"/>
      <c r="G400" s="85"/>
      <c r="H400" s="85"/>
      <c r="I400" s="84"/>
      <c r="J400" s="85"/>
      <c r="K400" s="85"/>
      <c r="L400" s="85"/>
      <c r="M400" s="85"/>
      <c r="N400" s="85"/>
      <c r="O400" s="85"/>
      <c r="P400" s="84"/>
      <c r="Q400" s="69">
        <f t="shared" si="65"/>
        <v>600002</v>
      </c>
      <c r="R400" s="69">
        <f>COUNTIF($T$4:T400,T400)</f>
        <v>6</v>
      </c>
      <c r="S400" s="69" t="str">
        <f>IF(R400=1,COUNTIF($R$4:R400,1),"")</f>
        <v/>
      </c>
      <c r="T400" s="70" t="str">
        <f>施設状況!$D400&amp;施設状況!$B400</f>
        <v>南区03認定こども園</v>
      </c>
      <c r="U400" s="70" t="str">
        <f>施設状況!$E400</f>
        <v>認定こども園定山渓保育園</v>
      </c>
      <c r="V400" s="71"/>
      <c r="W400" s="70"/>
      <c r="DI400" s="54" t="s">
        <v>725</v>
      </c>
      <c r="DJ400" s="54" t="s">
        <v>726</v>
      </c>
    </row>
    <row r="401" spans="1:114">
      <c r="A401" s="61">
        <v>600004</v>
      </c>
      <c r="B401" s="84" t="s">
        <v>307</v>
      </c>
      <c r="C401" s="68" t="s">
        <v>1301</v>
      </c>
      <c r="D401" s="84" t="s">
        <v>255</v>
      </c>
      <c r="E401" s="85" t="s">
        <v>1614</v>
      </c>
      <c r="F401" s="85"/>
      <c r="G401" s="85"/>
      <c r="H401" s="85"/>
      <c r="I401" s="84"/>
      <c r="J401" s="85"/>
      <c r="K401" s="85"/>
      <c r="L401" s="85"/>
      <c r="M401" s="85"/>
      <c r="N401" s="85"/>
      <c r="O401" s="85"/>
      <c r="P401" s="84"/>
      <c r="Q401" s="69">
        <f t="shared" si="65"/>
        <v>600004</v>
      </c>
      <c r="R401" s="69">
        <f>COUNTIF($T$4:T401,T401)</f>
        <v>7</v>
      </c>
      <c r="S401" s="69" t="str">
        <f>IF(R401=1,COUNTIF($R$4:R401,1),"")</f>
        <v/>
      </c>
      <c r="T401" s="70" t="str">
        <f>施設状況!$D401&amp;施設状況!$B401</f>
        <v>南区03認定こども園</v>
      </c>
      <c r="U401" s="70" t="str">
        <f>施設状況!$E401</f>
        <v>認定こども園澄川保育園</v>
      </c>
      <c r="V401" s="71"/>
      <c r="W401" s="70"/>
      <c r="DI401" s="54" t="s">
        <v>729</v>
      </c>
      <c r="DJ401" s="54" t="s">
        <v>730</v>
      </c>
    </row>
    <row r="402" spans="1:114">
      <c r="A402" s="61">
        <v>600006</v>
      </c>
      <c r="B402" s="84" t="s">
        <v>307</v>
      </c>
      <c r="C402" s="68" t="s">
        <v>1301</v>
      </c>
      <c r="D402" s="84" t="s">
        <v>255</v>
      </c>
      <c r="E402" s="85" t="s">
        <v>1615</v>
      </c>
      <c r="F402" s="85"/>
      <c r="G402" s="85"/>
      <c r="H402" s="85"/>
      <c r="I402" s="84"/>
      <c r="J402" s="85"/>
      <c r="K402" s="85"/>
      <c r="L402" s="85"/>
      <c r="M402" s="85"/>
      <c r="N402" s="85"/>
      <c r="O402" s="85"/>
      <c r="P402" s="84"/>
      <c r="Q402" s="69">
        <f t="shared" si="65"/>
        <v>600006</v>
      </c>
      <c r="R402" s="69">
        <f>COUNTIF($T$4:T402,T402)</f>
        <v>8</v>
      </c>
      <c r="S402" s="69" t="str">
        <f>IF(R402=1,COUNTIF($R$4:R402,1),"")</f>
        <v/>
      </c>
      <c r="T402" s="70" t="str">
        <f>施設状況!$D402&amp;施設状況!$B402</f>
        <v>南区03認定こども園</v>
      </c>
      <c r="U402" s="70" t="str">
        <f>施設状況!$E402</f>
        <v>認定こども園札幌石山保育園</v>
      </c>
      <c r="V402" s="71"/>
      <c r="W402" s="70"/>
      <c r="DI402" s="54" t="s">
        <v>1035</v>
      </c>
      <c r="DJ402" s="54" t="s">
        <v>1036</v>
      </c>
    </row>
    <row r="403" spans="1:114">
      <c r="A403" s="61">
        <v>600007</v>
      </c>
      <c r="B403" s="84" t="s">
        <v>307</v>
      </c>
      <c r="C403" s="68" t="s">
        <v>1301</v>
      </c>
      <c r="D403" s="84" t="s">
        <v>255</v>
      </c>
      <c r="E403" s="85" t="s">
        <v>1616</v>
      </c>
      <c r="F403" s="85"/>
      <c r="G403" s="85"/>
      <c r="H403" s="85"/>
      <c r="I403" s="84"/>
      <c r="J403" s="85"/>
      <c r="K403" s="85"/>
      <c r="L403" s="85"/>
      <c r="M403" s="85"/>
      <c r="N403" s="85"/>
      <c r="O403" s="85"/>
      <c r="P403" s="84"/>
      <c r="Q403" s="69">
        <f t="shared" si="65"/>
        <v>600007</v>
      </c>
      <c r="R403" s="69">
        <f>COUNTIF($T$4:T403,T403)</f>
        <v>9</v>
      </c>
      <c r="S403" s="69" t="str">
        <f>IF(R403=1,COUNTIF($R$4:R403,1),"")</f>
        <v/>
      </c>
      <c r="T403" s="70" t="str">
        <f>施設状況!$D403&amp;施設状況!$B403</f>
        <v>南区03認定こども園</v>
      </c>
      <c r="U403" s="70" t="str">
        <f>施設状況!$E403</f>
        <v>もいわ中央こども園</v>
      </c>
      <c r="V403" s="71"/>
      <c r="W403" s="70"/>
      <c r="DI403" s="54" t="s">
        <v>1037</v>
      </c>
      <c r="DJ403" s="54" t="s">
        <v>1038</v>
      </c>
    </row>
    <row r="404" spans="1:114">
      <c r="A404" s="61">
        <v>700022</v>
      </c>
      <c r="B404" s="84" t="s">
        <v>307</v>
      </c>
      <c r="C404" s="68" t="s">
        <v>1301</v>
      </c>
      <c r="D404" s="84" t="s">
        <v>262</v>
      </c>
      <c r="E404" s="85" t="s">
        <v>1617</v>
      </c>
      <c r="F404" s="85"/>
      <c r="G404" s="85"/>
      <c r="H404" s="85"/>
      <c r="I404" s="84"/>
      <c r="J404" s="85"/>
      <c r="K404" s="85"/>
      <c r="L404" s="85"/>
      <c r="M404" s="85"/>
      <c r="N404" s="85"/>
      <c r="O404" s="85"/>
      <c r="P404" s="84"/>
      <c r="Q404" s="69">
        <f t="shared" si="65"/>
        <v>700022</v>
      </c>
      <c r="R404" s="69">
        <f>COUNTIF($T$4:T404,T404)</f>
        <v>1</v>
      </c>
      <c r="S404" s="69">
        <f>IF(R404=1,COUNTIF($R$4:R404,1),"")</f>
        <v>29</v>
      </c>
      <c r="T404" s="70" t="str">
        <f>施設状況!$D404&amp;施設状況!$B404</f>
        <v>西区03認定こども園</v>
      </c>
      <c r="U404" s="70" t="str">
        <f>施設状況!$E404</f>
        <v>認定こども園宮の沢すずらん</v>
      </c>
      <c r="V404" s="71"/>
      <c r="W404" s="70"/>
      <c r="DI404" s="54" t="s">
        <v>779</v>
      </c>
      <c r="DJ404" s="54" t="s">
        <v>780</v>
      </c>
    </row>
    <row r="405" spans="1:114">
      <c r="A405" s="61">
        <v>700037</v>
      </c>
      <c r="B405" s="84" t="s">
        <v>307</v>
      </c>
      <c r="C405" s="68" t="s">
        <v>1301</v>
      </c>
      <c r="D405" s="84" t="s">
        <v>262</v>
      </c>
      <c r="E405" s="85" t="s">
        <v>326</v>
      </c>
      <c r="F405" s="85"/>
      <c r="G405" s="85"/>
      <c r="H405" s="85"/>
      <c r="I405" s="84"/>
      <c r="J405" s="85"/>
      <c r="K405" s="85"/>
      <c r="L405" s="85"/>
      <c r="M405" s="85"/>
      <c r="N405" s="85"/>
      <c r="O405" s="85"/>
      <c r="P405" s="84"/>
      <c r="Q405" s="69">
        <f t="shared" si="65"/>
        <v>700037</v>
      </c>
      <c r="R405" s="69">
        <f>COUNTIF($T$4:T405,T405)</f>
        <v>2</v>
      </c>
      <c r="S405" s="69" t="str">
        <f>IF(R405=1,COUNTIF($R$4:R405,1),"")</f>
        <v/>
      </c>
      <c r="T405" s="70" t="str">
        <f>施設状況!$D405&amp;施設状況!$B405</f>
        <v>西区03認定こども園</v>
      </c>
      <c r="U405" s="70" t="str">
        <f>施設状況!$E405</f>
        <v>発寒にこりんこども園</v>
      </c>
      <c r="V405" s="71"/>
      <c r="W405" s="70"/>
      <c r="DI405" s="54" t="s">
        <v>749</v>
      </c>
      <c r="DJ405" s="54" t="s">
        <v>1046</v>
      </c>
    </row>
    <row r="406" spans="1:114">
      <c r="A406" s="61">
        <v>700048</v>
      </c>
      <c r="B406" s="84" t="s">
        <v>307</v>
      </c>
      <c r="C406" s="68" t="s">
        <v>1301</v>
      </c>
      <c r="D406" s="84" t="s">
        <v>262</v>
      </c>
      <c r="E406" s="85" t="s">
        <v>1618</v>
      </c>
      <c r="F406" s="85"/>
      <c r="G406" s="85"/>
      <c r="H406" s="85"/>
      <c r="I406" s="84"/>
      <c r="J406" s="85"/>
      <c r="K406" s="85"/>
      <c r="L406" s="85"/>
      <c r="M406" s="85"/>
      <c r="N406" s="85"/>
      <c r="O406" s="85"/>
      <c r="P406" s="84"/>
      <c r="Q406" s="69">
        <f t="shared" si="65"/>
        <v>700048</v>
      </c>
      <c r="R406" s="69">
        <f>COUNTIF($T$4:T406,T406)</f>
        <v>3</v>
      </c>
      <c r="S406" s="69" t="str">
        <f>IF(R406=1,COUNTIF($R$4:R406,1),"")</f>
        <v/>
      </c>
      <c r="T406" s="70" t="str">
        <f>施設状況!$D406&amp;施設状況!$B406</f>
        <v>西区03認定こども園</v>
      </c>
      <c r="U406" s="70" t="str">
        <f>施設状況!$E406</f>
        <v>認定こども園琴似教会幼稚園</v>
      </c>
      <c r="V406" s="71"/>
      <c r="W406" s="70"/>
      <c r="DI406" s="54" t="s">
        <v>909</v>
      </c>
      <c r="DJ406" s="54" t="s">
        <v>910</v>
      </c>
    </row>
    <row r="407" spans="1:114">
      <c r="A407" s="61">
        <v>700069</v>
      </c>
      <c r="B407" s="84" t="s">
        <v>307</v>
      </c>
      <c r="C407" s="68" t="s">
        <v>1301</v>
      </c>
      <c r="D407" s="84" t="s">
        <v>262</v>
      </c>
      <c r="E407" s="85" t="s">
        <v>1619</v>
      </c>
      <c r="F407" s="85"/>
      <c r="G407" s="85"/>
      <c r="H407" s="85"/>
      <c r="I407" s="84"/>
      <c r="J407" s="85"/>
      <c r="K407" s="85"/>
      <c r="L407" s="85"/>
      <c r="M407" s="85"/>
      <c r="N407" s="85"/>
      <c r="O407" s="85"/>
      <c r="P407" s="84"/>
      <c r="Q407" s="69">
        <f t="shared" si="65"/>
        <v>700069</v>
      </c>
      <c r="R407" s="69">
        <f>COUNTIF($T$4:T407,T407)</f>
        <v>4</v>
      </c>
      <c r="S407" s="69" t="str">
        <f>IF(R407=1,COUNTIF($R$4:R407,1),"")</f>
        <v/>
      </c>
      <c r="T407" s="70" t="str">
        <f>施設状況!$D407&amp;施設状況!$B407</f>
        <v>西区03認定こども園</v>
      </c>
      <c r="U407" s="70" t="str">
        <f>施設状況!$E407</f>
        <v>認定こども園西野そらいろ保育園</v>
      </c>
      <c r="V407" s="71"/>
      <c r="W407" s="70"/>
      <c r="DI407" s="54" t="s">
        <v>763</v>
      </c>
      <c r="DJ407" s="54" t="s">
        <v>796</v>
      </c>
    </row>
    <row r="408" spans="1:114">
      <c r="A408" s="61">
        <v>700090</v>
      </c>
      <c r="B408" s="84" t="s">
        <v>307</v>
      </c>
      <c r="C408" s="68" t="s">
        <v>1301</v>
      </c>
      <c r="D408" s="84" t="s">
        <v>262</v>
      </c>
      <c r="E408" s="85" t="s">
        <v>1620</v>
      </c>
      <c r="F408" s="85"/>
      <c r="G408" s="85"/>
      <c r="H408" s="85"/>
      <c r="I408" s="84"/>
      <c r="J408" s="85"/>
      <c r="K408" s="85"/>
      <c r="L408" s="85"/>
      <c r="M408" s="85"/>
      <c r="N408" s="85"/>
      <c r="O408" s="85"/>
      <c r="P408" s="84"/>
      <c r="Q408" s="69">
        <f t="shared" si="65"/>
        <v>700090</v>
      </c>
      <c r="R408" s="69">
        <f>COUNTIF($T$4:T408,T408)</f>
        <v>5</v>
      </c>
      <c r="S408" s="69" t="str">
        <f>IF(R408=1,COUNTIF($R$4:R408,1),"")</f>
        <v/>
      </c>
      <c r="T408" s="70" t="str">
        <f>施設状況!$D408&amp;施設状況!$B408</f>
        <v>西区03認定こども園</v>
      </c>
      <c r="U408" s="70" t="str">
        <f>施設状況!$E408</f>
        <v>幼保連携型認定こども園幸明幼稚園</v>
      </c>
      <c r="V408" s="71"/>
      <c r="W408" s="70"/>
      <c r="DI408" s="54" t="s">
        <v>771</v>
      </c>
      <c r="DJ408" s="54" t="s">
        <v>1365</v>
      </c>
    </row>
    <row r="409" spans="1:114">
      <c r="A409" s="61">
        <v>700091</v>
      </c>
      <c r="B409" s="84" t="s">
        <v>307</v>
      </c>
      <c r="C409" s="68" t="s">
        <v>1301</v>
      </c>
      <c r="D409" s="84" t="s">
        <v>262</v>
      </c>
      <c r="E409" s="85" t="s">
        <v>1621</v>
      </c>
      <c r="F409" s="85"/>
      <c r="G409" s="85"/>
      <c r="H409" s="85"/>
      <c r="I409" s="84"/>
      <c r="J409" s="85"/>
      <c r="K409" s="85"/>
      <c r="L409" s="85"/>
      <c r="M409" s="85"/>
      <c r="N409" s="85"/>
      <c r="O409" s="85"/>
      <c r="P409" s="84"/>
      <c r="Q409" s="69">
        <f t="shared" si="65"/>
        <v>700091</v>
      </c>
      <c r="R409" s="69">
        <f>COUNTIF($T$4:T409,T409)</f>
        <v>6</v>
      </c>
      <c r="S409" s="69" t="str">
        <f>IF(R409=1,COUNTIF($R$4:R409,1),"")</f>
        <v/>
      </c>
      <c r="T409" s="70" t="str">
        <f>施設状況!$D409&amp;施設状況!$B409</f>
        <v>西区03認定こども園</v>
      </c>
      <c r="U409" s="70" t="str">
        <f>施設状況!$E409</f>
        <v>認定こども園西町さつき保育園</v>
      </c>
      <c r="V409" s="71"/>
      <c r="W409" s="70"/>
      <c r="DI409" s="54" t="s">
        <v>757</v>
      </c>
      <c r="DJ409" s="54" t="s">
        <v>1366</v>
      </c>
    </row>
    <row r="410" spans="1:114">
      <c r="A410" s="61">
        <v>700097</v>
      </c>
      <c r="B410" s="84" t="s">
        <v>307</v>
      </c>
      <c r="C410" s="68" t="s">
        <v>1301</v>
      </c>
      <c r="D410" s="84" t="s">
        <v>262</v>
      </c>
      <c r="E410" s="85" t="s">
        <v>1622</v>
      </c>
      <c r="F410" s="85"/>
      <c r="G410" s="85"/>
      <c r="H410" s="85"/>
      <c r="I410" s="84"/>
      <c r="J410" s="85"/>
      <c r="K410" s="85"/>
      <c r="L410" s="85"/>
      <c r="M410" s="85"/>
      <c r="N410" s="85"/>
      <c r="O410" s="85"/>
      <c r="P410" s="84"/>
      <c r="Q410" s="69">
        <f t="shared" si="65"/>
        <v>700097</v>
      </c>
      <c r="R410" s="69">
        <f>COUNTIF($T$4:T410,T410)</f>
        <v>7</v>
      </c>
      <c r="S410" s="69" t="str">
        <f>IF(R410=1,COUNTIF($R$4:R410,1),"")</f>
        <v/>
      </c>
      <c r="T410" s="70" t="str">
        <f>施設状況!$D410&amp;施設状況!$B410</f>
        <v>西区03認定こども園</v>
      </c>
      <c r="U410" s="70" t="str">
        <f>施設状況!$E410</f>
        <v>認定こども園にしの</v>
      </c>
      <c r="V410" s="71"/>
      <c r="W410" s="70"/>
      <c r="DI410" s="54" t="s">
        <v>1718</v>
      </c>
      <c r="DJ410" s="54" t="s">
        <v>1728</v>
      </c>
    </row>
    <row r="411" spans="1:114">
      <c r="A411" s="61">
        <v>700004</v>
      </c>
      <c r="B411" s="84" t="s">
        <v>307</v>
      </c>
      <c r="C411" s="68" t="s">
        <v>1301</v>
      </c>
      <c r="D411" s="84" t="s">
        <v>262</v>
      </c>
      <c r="E411" s="85" t="s">
        <v>263</v>
      </c>
      <c r="F411" s="85"/>
      <c r="G411" s="85"/>
      <c r="H411" s="85"/>
      <c r="I411" s="84"/>
      <c r="J411" s="85"/>
      <c r="K411" s="85"/>
      <c r="L411" s="85"/>
      <c r="M411" s="85"/>
      <c r="N411" s="85"/>
      <c r="O411" s="85"/>
      <c r="P411" s="84"/>
      <c r="Q411" s="69">
        <f t="shared" si="65"/>
        <v>700004</v>
      </c>
      <c r="R411" s="69">
        <f>COUNTIF($T$4:T411,T411)</f>
        <v>8</v>
      </c>
      <c r="S411" s="69" t="str">
        <f>IF(R411=1,COUNTIF($R$4:R411,1),"")</f>
        <v/>
      </c>
      <c r="T411" s="70" t="str">
        <f>施設状況!$D411&amp;施設状況!$B411</f>
        <v>西区03認定こども園</v>
      </c>
      <c r="U411" s="70" t="str">
        <f>施設状況!$E411</f>
        <v>琴似あやめ保育園</v>
      </c>
      <c r="V411" s="71"/>
      <c r="W411" s="70"/>
      <c r="DI411" s="54" t="s">
        <v>747</v>
      </c>
      <c r="DJ411" s="54" t="s">
        <v>748</v>
      </c>
    </row>
    <row r="412" spans="1:114">
      <c r="A412" s="61">
        <v>700008</v>
      </c>
      <c r="B412" s="84" t="s">
        <v>307</v>
      </c>
      <c r="C412" s="68" t="s">
        <v>1301</v>
      </c>
      <c r="D412" s="84" t="s">
        <v>262</v>
      </c>
      <c r="E412" s="85" t="s">
        <v>267</v>
      </c>
      <c r="F412" s="85"/>
      <c r="G412" s="85"/>
      <c r="H412" s="85"/>
      <c r="I412" s="84"/>
      <c r="J412" s="85"/>
      <c r="K412" s="85"/>
      <c r="L412" s="85"/>
      <c r="M412" s="85"/>
      <c r="N412" s="85"/>
      <c r="O412" s="85"/>
      <c r="P412" s="84"/>
      <c r="Q412" s="69">
        <f t="shared" si="65"/>
        <v>700008</v>
      </c>
      <c r="R412" s="69">
        <f>COUNTIF($T$4:T412,T412)</f>
        <v>9</v>
      </c>
      <c r="S412" s="69" t="str">
        <f>IF(R412=1,COUNTIF($R$4:R412,1),"")</f>
        <v/>
      </c>
      <c r="T412" s="70" t="str">
        <f>施設状況!$D412&amp;施設状況!$B412</f>
        <v>西区03認定こども園</v>
      </c>
      <c r="U412" s="70" t="str">
        <f>施設状況!$E412</f>
        <v>八軒太陽の子保育園</v>
      </c>
      <c r="V412" s="71"/>
      <c r="W412" s="70"/>
      <c r="DI412" s="54" t="s">
        <v>755</v>
      </c>
      <c r="DJ412" s="54" t="s">
        <v>756</v>
      </c>
    </row>
    <row r="413" spans="1:114">
      <c r="A413" s="61">
        <v>700009</v>
      </c>
      <c r="B413" s="84" t="s">
        <v>307</v>
      </c>
      <c r="C413" s="68" t="s">
        <v>1301</v>
      </c>
      <c r="D413" s="84" t="s">
        <v>262</v>
      </c>
      <c r="E413" s="86" t="s">
        <v>1623</v>
      </c>
      <c r="F413" s="85"/>
      <c r="G413" s="85"/>
      <c r="H413" s="85"/>
      <c r="I413" s="84"/>
      <c r="J413" s="85"/>
      <c r="K413" s="85"/>
      <c r="L413" s="85"/>
      <c r="M413" s="85"/>
      <c r="N413" s="85"/>
      <c r="O413" s="85"/>
      <c r="P413" s="84"/>
      <c r="Q413" s="69">
        <f t="shared" si="65"/>
        <v>700009</v>
      </c>
      <c r="R413" s="69">
        <f>COUNTIF($T$4:T413,T413)</f>
        <v>10</v>
      </c>
      <c r="S413" s="69" t="str">
        <f>IF(R413=1,COUNTIF($R$4:R413,1),"")</f>
        <v/>
      </c>
      <c r="T413" s="70" t="str">
        <f>施設状況!$D413&amp;施設状況!$B413</f>
        <v>西区03認定こども園</v>
      </c>
      <c r="U413" s="70" t="str">
        <f>施設状況!$E413</f>
        <v>手稲東保育園</v>
      </c>
      <c r="V413" s="71"/>
      <c r="W413" s="70"/>
      <c r="DI413" s="54" t="s">
        <v>757</v>
      </c>
      <c r="DJ413" s="54" t="s">
        <v>758</v>
      </c>
    </row>
    <row r="414" spans="1:114">
      <c r="A414" s="61">
        <v>700010</v>
      </c>
      <c r="B414" s="84" t="s">
        <v>307</v>
      </c>
      <c r="C414" s="68" t="s">
        <v>1301</v>
      </c>
      <c r="D414" s="84" t="s">
        <v>262</v>
      </c>
      <c r="E414" s="85" t="s">
        <v>268</v>
      </c>
      <c r="F414" s="85"/>
      <c r="G414" s="85"/>
      <c r="H414" s="85"/>
      <c r="I414" s="84"/>
      <c r="J414" s="85"/>
      <c r="K414" s="85"/>
      <c r="L414" s="85"/>
      <c r="M414" s="85"/>
      <c r="N414" s="85"/>
      <c r="O414" s="85"/>
      <c r="P414" s="84"/>
      <c r="Q414" s="69">
        <f t="shared" si="65"/>
        <v>700010</v>
      </c>
      <c r="R414" s="69">
        <f>COUNTIF($T$4:T414,T414)</f>
        <v>11</v>
      </c>
      <c r="S414" s="69" t="str">
        <f>IF(R414=1,COUNTIF($R$4:R414,1),"")</f>
        <v/>
      </c>
      <c r="T414" s="70" t="str">
        <f>施設状況!$D414&amp;施設状況!$B414</f>
        <v>西区03認定こども園</v>
      </c>
      <c r="U414" s="70" t="str">
        <f>施設状況!$E414</f>
        <v>発寒保育園</v>
      </c>
      <c r="V414" s="71"/>
      <c r="W414" s="70"/>
      <c r="DI414" s="54" t="s">
        <v>759</v>
      </c>
      <c r="DJ414" s="54" t="s">
        <v>760</v>
      </c>
    </row>
    <row r="415" spans="1:114">
      <c r="A415" s="61">
        <v>700011</v>
      </c>
      <c r="B415" s="84" t="s">
        <v>307</v>
      </c>
      <c r="C415" s="68" t="s">
        <v>1301</v>
      </c>
      <c r="D415" s="84" t="s">
        <v>262</v>
      </c>
      <c r="E415" s="85" t="s">
        <v>1624</v>
      </c>
      <c r="F415" s="85"/>
      <c r="G415" s="85"/>
      <c r="H415" s="85"/>
      <c r="I415" s="84"/>
      <c r="J415" s="85"/>
      <c r="K415" s="85"/>
      <c r="L415" s="87"/>
      <c r="M415" s="87"/>
      <c r="N415" s="87"/>
      <c r="O415" s="85"/>
      <c r="P415" s="84"/>
      <c r="Q415" s="69">
        <f t="shared" si="65"/>
        <v>700011</v>
      </c>
      <c r="R415" s="69">
        <f>COUNTIF($T$4:T415,T415)</f>
        <v>12</v>
      </c>
      <c r="S415" s="69" t="str">
        <f>IF(R415=1,COUNTIF($R$4:R415,1),"")</f>
        <v/>
      </c>
      <c r="T415" s="70" t="str">
        <f>施設状況!$D415&amp;施設状況!$B415</f>
        <v>西区03認定こども園</v>
      </c>
      <c r="U415" s="70" t="str">
        <f>施設状況!$E415</f>
        <v>認定こども園西野保育園</v>
      </c>
      <c r="V415" s="71"/>
      <c r="W415" s="70"/>
      <c r="DI415" s="54" t="s">
        <v>767</v>
      </c>
      <c r="DJ415" s="54" t="s">
        <v>1044</v>
      </c>
    </row>
    <row r="416" spans="1:114">
      <c r="A416" s="61">
        <v>700012</v>
      </c>
      <c r="B416" s="84" t="s">
        <v>307</v>
      </c>
      <c r="C416" s="68" t="s">
        <v>1301</v>
      </c>
      <c r="D416" s="84" t="s">
        <v>262</v>
      </c>
      <c r="E416" s="85" t="s">
        <v>269</v>
      </c>
      <c r="F416" s="85"/>
      <c r="G416" s="85"/>
      <c r="H416" s="85"/>
      <c r="I416" s="84"/>
      <c r="J416" s="85"/>
      <c r="K416" s="85"/>
      <c r="L416" s="87"/>
      <c r="M416" s="87"/>
      <c r="N416" s="87"/>
      <c r="O416" s="85"/>
      <c r="P416" s="84"/>
      <c r="Q416" s="69">
        <f t="shared" si="65"/>
        <v>700012</v>
      </c>
      <c r="R416" s="69">
        <f>COUNTIF($T$4:T416,T416)</f>
        <v>13</v>
      </c>
      <c r="S416" s="69" t="str">
        <f>IF(R416=1,COUNTIF($R$4:R416,1),"")</f>
        <v/>
      </c>
      <c r="T416" s="70" t="str">
        <f>施設状況!$D416&amp;施設状況!$B416</f>
        <v>西区03認定こども園</v>
      </c>
      <c r="U416" s="70" t="str">
        <f>施設状況!$E416</f>
        <v>二十四軒保育園</v>
      </c>
      <c r="V416" s="71"/>
      <c r="W416" s="70"/>
      <c r="DI416" s="54" t="s">
        <v>761</v>
      </c>
      <c r="DJ416" s="54" t="s">
        <v>762</v>
      </c>
    </row>
    <row r="417" spans="1:114">
      <c r="A417" s="61">
        <v>700016</v>
      </c>
      <c r="B417" s="84" t="s">
        <v>307</v>
      </c>
      <c r="C417" s="68" t="s">
        <v>1301</v>
      </c>
      <c r="D417" s="84" t="s">
        <v>262</v>
      </c>
      <c r="E417" s="85" t="s">
        <v>272</v>
      </c>
      <c r="F417" s="85"/>
      <c r="G417" s="85"/>
      <c r="H417" s="85"/>
      <c r="I417" s="84"/>
      <c r="J417" s="85"/>
      <c r="K417" s="85"/>
      <c r="L417" s="87"/>
      <c r="M417" s="87"/>
      <c r="N417" s="87"/>
      <c r="O417" s="85"/>
      <c r="P417" s="84"/>
      <c r="Q417" s="69">
        <f t="shared" si="65"/>
        <v>700016</v>
      </c>
      <c r="R417" s="69">
        <f>COUNTIF($T$4:T417,T417)</f>
        <v>14</v>
      </c>
      <c r="S417" s="69" t="str">
        <f>IF(R417=1,COUNTIF($R$4:R417,1),"")</f>
        <v/>
      </c>
      <c r="T417" s="70" t="str">
        <f>施設状況!$D417&amp;施設状況!$B417</f>
        <v>西区03認定こども園</v>
      </c>
      <c r="U417" s="70" t="str">
        <f>施設状況!$E417</f>
        <v>西野あおい保育園</v>
      </c>
      <c r="V417" s="71"/>
      <c r="W417" s="70"/>
      <c r="DI417" s="54" t="s">
        <v>767</v>
      </c>
      <c r="DJ417" s="54" t="s">
        <v>768</v>
      </c>
    </row>
    <row r="418" spans="1:114">
      <c r="A418" s="61">
        <v>700019</v>
      </c>
      <c r="B418" s="84" t="s">
        <v>307</v>
      </c>
      <c r="C418" s="68" t="s">
        <v>1301</v>
      </c>
      <c r="D418" s="84" t="s">
        <v>262</v>
      </c>
      <c r="E418" s="85" t="s">
        <v>1389</v>
      </c>
      <c r="F418" s="85"/>
      <c r="G418" s="85"/>
      <c r="H418" s="85"/>
      <c r="I418" s="84"/>
      <c r="J418" s="85"/>
      <c r="K418" s="85"/>
      <c r="L418" s="87"/>
      <c r="M418" s="87"/>
      <c r="N418" s="87"/>
      <c r="O418" s="85"/>
      <c r="P418" s="84"/>
      <c r="Q418" s="69">
        <f t="shared" si="65"/>
        <v>700019</v>
      </c>
      <c r="R418" s="69">
        <f>COUNTIF($T$4:T418,T418)</f>
        <v>15</v>
      </c>
      <c r="S418" s="69" t="str">
        <f>IF(R418=1,COUNTIF($R$4:R418,1),"")</f>
        <v/>
      </c>
      <c r="T418" s="70" t="str">
        <f>施設状況!$D418&amp;施設状況!$B418</f>
        <v>西区03認定こども園</v>
      </c>
      <c r="U418" s="70" t="str">
        <f>施設状況!$E418</f>
        <v>宮の沢桃の花こども園</v>
      </c>
      <c r="V418" s="71"/>
      <c r="W418" s="70"/>
      <c r="DI418" s="54" t="s">
        <v>773</v>
      </c>
      <c r="DJ418" s="54" t="s">
        <v>774</v>
      </c>
    </row>
    <row r="419" spans="1:114">
      <c r="A419" s="61">
        <v>700020</v>
      </c>
      <c r="B419" s="84" t="s">
        <v>307</v>
      </c>
      <c r="C419" s="68" t="s">
        <v>1301</v>
      </c>
      <c r="D419" s="84" t="s">
        <v>262</v>
      </c>
      <c r="E419" s="85" t="s">
        <v>1625</v>
      </c>
      <c r="F419" s="85"/>
      <c r="G419" s="85"/>
      <c r="H419" s="85"/>
      <c r="I419" s="84"/>
      <c r="J419" s="85"/>
      <c r="K419" s="85"/>
      <c r="L419" s="87"/>
      <c r="M419" s="87"/>
      <c r="N419" s="87"/>
      <c r="O419" s="85"/>
      <c r="P419" s="84"/>
      <c r="Q419" s="69">
        <f t="shared" si="65"/>
        <v>700020</v>
      </c>
      <c r="R419" s="69">
        <f>COUNTIF($T$4:T419,T419)</f>
        <v>16</v>
      </c>
      <c r="S419" s="69" t="str">
        <f>IF(R419=1,COUNTIF($R$4:R419,1),"")</f>
        <v/>
      </c>
      <c r="T419" s="70" t="str">
        <f>施設状況!$D419&amp;施設状況!$B419</f>
        <v>西区03認定こども園</v>
      </c>
      <c r="U419" s="70" t="str">
        <f>施設状況!$E419</f>
        <v>認定こども園発寒わんぱく保育園</v>
      </c>
      <c r="V419" s="71"/>
      <c r="W419" s="70"/>
      <c r="DI419" s="54" t="s">
        <v>775</v>
      </c>
      <c r="DJ419" s="54" t="s">
        <v>776</v>
      </c>
    </row>
    <row r="420" spans="1:114">
      <c r="A420" s="61">
        <v>700024</v>
      </c>
      <c r="B420" s="84" t="s">
        <v>307</v>
      </c>
      <c r="C420" s="68" t="s">
        <v>1301</v>
      </c>
      <c r="D420" s="84" t="s">
        <v>262</v>
      </c>
      <c r="E420" s="85" t="s">
        <v>1626</v>
      </c>
      <c r="F420" s="85"/>
      <c r="G420" s="85"/>
      <c r="H420" s="85"/>
      <c r="I420" s="84"/>
      <c r="J420" s="85"/>
      <c r="K420" s="85"/>
      <c r="L420" s="87"/>
      <c r="M420" s="87"/>
      <c r="N420" s="87"/>
      <c r="O420" s="85"/>
      <c r="P420" s="84"/>
      <c r="Q420" s="69">
        <f t="shared" si="65"/>
        <v>700024</v>
      </c>
      <c r="R420" s="69">
        <f>COUNTIF($T$4:T420,T420)</f>
        <v>17</v>
      </c>
      <c r="S420" s="69" t="str">
        <f>IF(R420=1,COUNTIF($R$4:R420,1),"")</f>
        <v/>
      </c>
      <c r="T420" s="70" t="str">
        <f>施設状況!$D420&amp;施設状況!$B420</f>
        <v>西区03認定こども園</v>
      </c>
      <c r="U420" s="70" t="str">
        <f>施設状況!$E420</f>
        <v>たかさごスクール宮の沢</v>
      </c>
      <c r="V420" s="71"/>
      <c r="W420" s="70"/>
      <c r="DI420" s="54" t="s">
        <v>783</v>
      </c>
      <c r="DJ420" s="54" t="s">
        <v>784</v>
      </c>
    </row>
    <row r="421" spans="1:114">
      <c r="A421" s="61">
        <v>700025</v>
      </c>
      <c r="B421" s="84" t="s">
        <v>307</v>
      </c>
      <c r="C421" s="68" t="s">
        <v>1301</v>
      </c>
      <c r="D421" s="84" t="s">
        <v>262</v>
      </c>
      <c r="E421" s="85" t="s">
        <v>325</v>
      </c>
      <c r="F421" s="85"/>
      <c r="G421" s="85"/>
      <c r="H421" s="85"/>
      <c r="I421" s="84"/>
      <c r="J421" s="85"/>
      <c r="K421" s="85"/>
      <c r="L421" s="87"/>
      <c r="M421" s="87"/>
      <c r="N421" s="87"/>
      <c r="O421" s="85"/>
      <c r="P421" s="84"/>
      <c r="Q421" s="69">
        <f t="shared" si="65"/>
        <v>700025</v>
      </c>
      <c r="R421" s="69">
        <f>COUNTIF($T$4:T421,T421)</f>
        <v>18</v>
      </c>
      <c r="S421" s="69" t="str">
        <f>IF(R421=1,COUNTIF($R$4:R421,1),"")</f>
        <v/>
      </c>
      <c r="T421" s="70" t="str">
        <f>施設状況!$D421&amp;施設状況!$B421</f>
        <v>西区03認定こども園</v>
      </c>
      <c r="U421" s="70" t="str">
        <f>施設状況!$E421</f>
        <v>認定こども園かがやき</v>
      </c>
      <c r="V421" s="71"/>
      <c r="W421" s="70"/>
      <c r="DI421" s="54" t="s">
        <v>771</v>
      </c>
      <c r="DJ421" s="54" t="s">
        <v>1045</v>
      </c>
    </row>
    <row r="422" spans="1:114">
      <c r="A422" s="61">
        <v>700046</v>
      </c>
      <c r="B422" s="84" t="s">
        <v>307</v>
      </c>
      <c r="C422" s="68" t="s">
        <v>1301</v>
      </c>
      <c r="D422" s="84" t="s">
        <v>262</v>
      </c>
      <c r="E422" s="85" t="s">
        <v>327</v>
      </c>
      <c r="F422" s="85"/>
      <c r="G422" s="85"/>
      <c r="H422" s="85"/>
      <c r="I422" s="84"/>
      <c r="J422" s="85"/>
      <c r="K422" s="85"/>
      <c r="L422" s="87"/>
      <c r="M422" s="87"/>
      <c r="N422" s="87"/>
      <c r="O422" s="85"/>
      <c r="P422" s="84"/>
      <c r="Q422" s="69">
        <f t="shared" si="65"/>
        <v>700046</v>
      </c>
      <c r="R422" s="69">
        <f>COUNTIF($T$4:T422,T422)</f>
        <v>19</v>
      </c>
      <c r="S422" s="69" t="str">
        <f>IF(R422=1,COUNTIF($R$4:R422,1),"")</f>
        <v/>
      </c>
      <c r="T422" s="70" t="str">
        <f>施設状況!$D422&amp;施設状況!$B422</f>
        <v>西区03認定こども園</v>
      </c>
      <c r="U422" s="70" t="str">
        <f>施設状況!$E422</f>
        <v>認定こども園森のタータン保育園宮の沢</v>
      </c>
      <c r="V422" s="71"/>
      <c r="W422" s="70"/>
      <c r="DI422" s="54" t="s">
        <v>779</v>
      </c>
      <c r="DJ422" s="54" t="s">
        <v>1729</v>
      </c>
    </row>
    <row r="423" spans="1:114">
      <c r="A423" s="61">
        <v>700059</v>
      </c>
      <c r="B423" s="84" t="s">
        <v>307</v>
      </c>
      <c r="C423" s="68" t="s">
        <v>1301</v>
      </c>
      <c r="D423" s="84" t="s">
        <v>262</v>
      </c>
      <c r="E423" s="85" t="s">
        <v>1627</v>
      </c>
      <c r="F423" s="85"/>
      <c r="G423" s="85"/>
      <c r="H423" s="85"/>
      <c r="I423" s="84"/>
      <c r="J423" s="85"/>
      <c r="K423" s="85"/>
      <c r="L423" s="85"/>
      <c r="M423" s="85"/>
      <c r="N423" s="85"/>
      <c r="O423" s="85"/>
      <c r="P423" s="84"/>
      <c r="Q423" s="69">
        <f t="shared" si="65"/>
        <v>700059</v>
      </c>
      <c r="R423" s="69">
        <f>COUNTIF($T$4:T423,T423)</f>
        <v>20</v>
      </c>
      <c r="S423" s="69" t="str">
        <f>IF(R423=1,COUNTIF($R$4:R423,1),"")</f>
        <v/>
      </c>
      <c r="T423" s="70" t="str">
        <f>施設状況!$D423&amp;施設状況!$B423</f>
        <v>西区03認定こども園</v>
      </c>
      <c r="U423" s="70" t="str">
        <f>施設状況!$E423</f>
        <v>札幌西友愛認定こども園</v>
      </c>
      <c r="V423" s="71"/>
      <c r="W423" s="70"/>
      <c r="DI423" s="54" t="s">
        <v>789</v>
      </c>
      <c r="DJ423" s="54" t="s">
        <v>1047</v>
      </c>
    </row>
    <row r="424" spans="1:114">
      <c r="A424" s="61">
        <v>750006</v>
      </c>
      <c r="B424" s="84" t="s">
        <v>307</v>
      </c>
      <c r="C424" s="68" t="s">
        <v>1301</v>
      </c>
      <c r="D424" s="84" t="s">
        <v>284</v>
      </c>
      <c r="E424" s="85" t="s">
        <v>1628</v>
      </c>
      <c r="F424" s="85"/>
      <c r="G424" s="85"/>
      <c r="H424" s="85"/>
      <c r="I424" s="84"/>
      <c r="J424" s="85"/>
      <c r="K424" s="85"/>
      <c r="L424" s="85"/>
      <c r="M424" s="85"/>
      <c r="N424" s="85"/>
      <c r="O424" s="85"/>
      <c r="P424" s="84"/>
      <c r="Q424" s="69">
        <f t="shared" si="65"/>
        <v>750006</v>
      </c>
      <c r="R424" s="69">
        <f>COUNTIF($T$4:T424,T424)</f>
        <v>1</v>
      </c>
      <c r="S424" s="69">
        <f>IF(R424=1,COUNTIF($R$4:R424,1),"")</f>
        <v>30</v>
      </c>
      <c r="T424" s="70" t="str">
        <f>施設状況!$D424&amp;施設状況!$B424</f>
        <v>手稲区03認定こども園</v>
      </c>
      <c r="U424" s="70" t="str">
        <f>施設状況!$E424</f>
        <v>まえだ認定こども園</v>
      </c>
      <c r="V424" s="71"/>
      <c r="W424" s="70"/>
      <c r="DI424" s="54" t="s">
        <v>1048</v>
      </c>
      <c r="DJ424" s="54" t="s">
        <v>1049</v>
      </c>
    </row>
    <row r="425" spans="1:114">
      <c r="A425" s="61">
        <v>750008</v>
      </c>
      <c r="B425" s="84" t="s">
        <v>307</v>
      </c>
      <c r="C425" s="68" t="s">
        <v>1301</v>
      </c>
      <c r="D425" s="84" t="s">
        <v>284</v>
      </c>
      <c r="E425" s="85" t="s">
        <v>1629</v>
      </c>
      <c r="F425" s="85"/>
      <c r="G425" s="85"/>
      <c r="H425" s="85"/>
      <c r="I425" s="84"/>
      <c r="J425" s="85"/>
      <c r="K425" s="85"/>
      <c r="L425" s="85"/>
      <c r="M425" s="85"/>
      <c r="N425" s="85"/>
      <c r="O425" s="85"/>
      <c r="P425" s="84"/>
      <c r="Q425" s="69">
        <f t="shared" si="65"/>
        <v>750008</v>
      </c>
      <c r="R425" s="69">
        <f>COUNTIF($T$4:T425,T425)</f>
        <v>2</v>
      </c>
      <c r="S425" s="69" t="str">
        <f>IF(R425=1,COUNTIF($R$4:R425,1),"")</f>
        <v/>
      </c>
      <c r="T425" s="70" t="str">
        <f>施設状況!$D425&amp;施設状況!$B425</f>
        <v>手稲区03認定こども園</v>
      </c>
      <c r="U425" s="70" t="str">
        <f>施設状況!$E425</f>
        <v>星置ピノキオ認定こども園</v>
      </c>
      <c r="V425" s="71"/>
      <c r="W425" s="70"/>
      <c r="DI425" s="54" t="s">
        <v>1050</v>
      </c>
      <c r="DJ425" s="54" t="s">
        <v>1051</v>
      </c>
    </row>
    <row r="426" spans="1:114">
      <c r="A426" s="61">
        <v>750010</v>
      </c>
      <c r="B426" s="84" t="s">
        <v>307</v>
      </c>
      <c r="C426" s="68" t="s">
        <v>1301</v>
      </c>
      <c r="D426" s="84" t="s">
        <v>284</v>
      </c>
      <c r="E426" s="85" t="s">
        <v>1630</v>
      </c>
      <c r="F426" s="85"/>
      <c r="G426" s="85"/>
      <c r="H426" s="85"/>
      <c r="I426" s="84"/>
      <c r="J426" s="85"/>
      <c r="K426" s="85"/>
      <c r="L426" s="85"/>
      <c r="M426" s="85"/>
      <c r="N426" s="85"/>
      <c r="O426" s="85"/>
      <c r="P426" s="84"/>
      <c r="Q426" s="69">
        <f t="shared" si="65"/>
        <v>750010</v>
      </c>
      <c r="R426" s="69">
        <f>COUNTIF($T$4:T426,T426)</f>
        <v>3</v>
      </c>
      <c r="S426" s="69" t="str">
        <f>IF(R426=1,COUNTIF($R$4:R426,1),"")</f>
        <v/>
      </c>
      <c r="T426" s="70" t="str">
        <f>施設状況!$D426&amp;施設状況!$B426</f>
        <v>手稲区03認定こども園</v>
      </c>
      <c r="U426" s="70" t="str">
        <f>施設状況!$E426</f>
        <v>ていねあすなろ認定こども園</v>
      </c>
      <c r="V426" s="71"/>
      <c r="W426" s="70"/>
      <c r="DI426" s="54" t="s">
        <v>1052</v>
      </c>
      <c r="DJ426" s="54" t="s">
        <v>1053</v>
      </c>
    </row>
    <row r="427" spans="1:114">
      <c r="A427" s="61">
        <v>750012</v>
      </c>
      <c r="B427" s="84" t="s">
        <v>307</v>
      </c>
      <c r="C427" s="68" t="s">
        <v>1301</v>
      </c>
      <c r="D427" s="84" t="s">
        <v>284</v>
      </c>
      <c r="E427" s="85" t="s">
        <v>1631</v>
      </c>
      <c r="F427" s="85"/>
      <c r="G427" s="85"/>
      <c r="H427" s="85"/>
      <c r="I427" s="84"/>
      <c r="J427" s="85"/>
      <c r="K427" s="85"/>
      <c r="L427" s="85"/>
      <c r="M427" s="85"/>
      <c r="N427" s="85"/>
      <c r="O427" s="85"/>
      <c r="P427" s="84"/>
      <c r="Q427" s="69">
        <f t="shared" si="65"/>
        <v>750012</v>
      </c>
      <c r="R427" s="69">
        <f>COUNTIF($T$4:T427,T427)</f>
        <v>4</v>
      </c>
      <c r="S427" s="69" t="str">
        <f>IF(R427=1,COUNTIF($R$4:R427,1),"")</f>
        <v/>
      </c>
      <c r="T427" s="70" t="str">
        <f>施設状況!$D427&amp;施設状況!$B427</f>
        <v>手稲区03認定こども園</v>
      </c>
      <c r="U427" s="70" t="str">
        <f>施設状況!$E427</f>
        <v>認定こども園まつばの杜</v>
      </c>
      <c r="V427" s="71"/>
      <c r="W427" s="70"/>
      <c r="DI427" s="54" t="s">
        <v>1054</v>
      </c>
      <c r="DJ427" s="54" t="s">
        <v>1055</v>
      </c>
    </row>
    <row r="428" spans="1:114">
      <c r="A428" s="61">
        <v>750015</v>
      </c>
      <c r="B428" s="84" t="s">
        <v>307</v>
      </c>
      <c r="C428" s="68" t="s">
        <v>1301</v>
      </c>
      <c r="D428" s="84" t="s">
        <v>284</v>
      </c>
      <c r="E428" s="85" t="s">
        <v>1632</v>
      </c>
      <c r="F428" s="85"/>
      <c r="G428" s="85"/>
      <c r="H428" s="85"/>
      <c r="I428" s="84"/>
      <c r="J428" s="85"/>
      <c r="K428" s="85"/>
      <c r="L428" s="85"/>
      <c r="M428" s="85"/>
      <c r="N428" s="85"/>
      <c r="O428" s="85"/>
      <c r="P428" s="84"/>
      <c r="Q428" s="69">
        <f t="shared" si="65"/>
        <v>750015</v>
      </c>
      <c r="R428" s="69">
        <f>COUNTIF($T$4:T428,T428)</f>
        <v>5</v>
      </c>
      <c r="S428" s="69" t="str">
        <f>IF(R428=1,COUNTIF($R$4:R428,1),"")</f>
        <v/>
      </c>
      <c r="T428" s="70" t="str">
        <f>施設状況!$D428&amp;施設状況!$B428</f>
        <v>手稲区03認定こども園</v>
      </c>
      <c r="U428" s="70" t="str">
        <f>施設状況!$E428</f>
        <v>手稲やまなみ子ども園</v>
      </c>
      <c r="V428" s="71"/>
      <c r="W428" s="70"/>
      <c r="DI428" s="54" t="s">
        <v>826</v>
      </c>
      <c r="DJ428" s="54" t="s">
        <v>827</v>
      </c>
    </row>
    <row r="429" spans="1:114">
      <c r="A429" s="61">
        <v>750024</v>
      </c>
      <c r="B429" s="84" t="s">
        <v>307</v>
      </c>
      <c r="C429" s="68" t="s">
        <v>1301</v>
      </c>
      <c r="D429" s="84" t="s">
        <v>284</v>
      </c>
      <c r="E429" s="85" t="s">
        <v>1633</v>
      </c>
      <c r="F429" s="85"/>
      <c r="G429" s="85"/>
      <c r="H429" s="85"/>
      <c r="I429" s="84"/>
      <c r="J429" s="85"/>
      <c r="K429" s="85"/>
      <c r="L429" s="85"/>
      <c r="M429" s="85"/>
      <c r="N429" s="85"/>
      <c r="O429" s="85"/>
      <c r="P429" s="84"/>
      <c r="Q429" s="69">
        <f t="shared" si="65"/>
        <v>750024</v>
      </c>
      <c r="R429" s="69">
        <f>COUNTIF($T$4:T429,T429)</f>
        <v>6</v>
      </c>
      <c r="S429" s="69" t="str">
        <f>IF(R429=1,COUNTIF($R$4:R429,1),"")</f>
        <v/>
      </c>
      <c r="T429" s="70" t="str">
        <f>施設状況!$D429&amp;施設状況!$B429</f>
        <v>手稲区03認定こども園</v>
      </c>
      <c r="U429" s="70" t="str">
        <f>施設状況!$E429</f>
        <v>認定こども園ほしおきガーデン星の子幼稚園</v>
      </c>
      <c r="V429" s="71"/>
      <c r="W429" s="70"/>
      <c r="DI429" s="54" t="s">
        <v>1056</v>
      </c>
      <c r="DJ429" s="54" t="s">
        <v>1057</v>
      </c>
    </row>
    <row r="430" spans="1:114">
      <c r="A430" s="61">
        <v>750028</v>
      </c>
      <c r="B430" s="84" t="s">
        <v>307</v>
      </c>
      <c r="C430" s="68" t="s">
        <v>1301</v>
      </c>
      <c r="D430" s="84" t="s">
        <v>284</v>
      </c>
      <c r="E430" s="85" t="s">
        <v>1634</v>
      </c>
      <c r="F430" s="85"/>
      <c r="G430" s="85"/>
      <c r="H430" s="85"/>
      <c r="I430" s="84"/>
      <c r="J430" s="85"/>
      <c r="K430" s="85"/>
      <c r="L430" s="85"/>
      <c r="M430" s="85"/>
      <c r="N430" s="85"/>
      <c r="O430" s="85"/>
      <c r="P430" s="84"/>
      <c r="Q430" s="69">
        <f t="shared" si="65"/>
        <v>750028</v>
      </c>
      <c r="R430" s="69">
        <f>COUNTIF($T$4:T430,T430)</f>
        <v>7</v>
      </c>
      <c r="S430" s="69" t="str">
        <f>IF(R430=1,COUNTIF($R$4:R430,1),"")</f>
        <v/>
      </c>
      <c r="T430" s="70" t="str">
        <f>施設状況!$D430&amp;施設状況!$B430</f>
        <v>手稲区03認定こども園</v>
      </c>
      <c r="U430" s="70" t="str">
        <f>施設状況!$E430</f>
        <v>幼保連携型認定こども園山王幼稚園</v>
      </c>
      <c r="V430" s="71"/>
      <c r="W430" s="70"/>
      <c r="DI430" s="54" t="s">
        <v>1058</v>
      </c>
      <c r="DJ430" s="54" t="s">
        <v>1059</v>
      </c>
    </row>
    <row r="431" spans="1:114">
      <c r="A431" s="61">
        <v>750037</v>
      </c>
      <c r="B431" s="84" t="s">
        <v>307</v>
      </c>
      <c r="C431" s="68" t="s">
        <v>1301</v>
      </c>
      <c r="D431" s="84" t="s">
        <v>284</v>
      </c>
      <c r="E431" s="85" t="s">
        <v>1635</v>
      </c>
      <c r="F431" s="85"/>
      <c r="G431" s="85"/>
      <c r="H431" s="85"/>
      <c r="I431" s="84"/>
      <c r="J431" s="85"/>
      <c r="K431" s="85"/>
      <c r="L431" s="85"/>
      <c r="M431" s="85"/>
      <c r="N431" s="85"/>
      <c r="O431" s="85"/>
      <c r="P431" s="84"/>
      <c r="Q431" s="69">
        <f t="shared" si="65"/>
        <v>750037</v>
      </c>
      <c r="R431" s="69">
        <f>COUNTIF($T$4:T431,T431)</f>
        <v>8</v>
      </c>
      <c r="S431" s="69" t="str">
        <f>IF(R431=1,COUNTIF($R$4:R431,1),"")</f>
        <v/>
      </c>
      <c r="T431" s="70" t="str">
        <f>施設状況!$D431&amp;施設状況!$B431</f>
        <v>手稲区03認定こども園</v>
      </c>
      <c r="U431" s="70" t="str">
        <f>施設状況!$E431</f>
        <v>認定こども園まえだ幼稚園</v>
      </c>
      <c r="V431" s="71"/>
      <c r="W431" s="70"/>
      <c r="DI431" s="54" t="s">
        <v>916</v>
      </c>
      <c r="DJ431" s="54" t="s">
        <v>917</v>
      </c>
    </row>
    <row r="432" spans="1:114">
      <c r="A432" s="61">
        <v>750045</v>
      </c>
      <c r="B432" s="84" t="s">
        <v>307</v>
      </c>
      <c r="C432" s="68" t="s">
        <v>1301</v>
      </c>
      <c r="D432" s="84" t="s">
        <v>284</v>
      </c>
      <c r="E432" s="85" t="s">
        <v>1636</v>
      </c>
      <c r="F432" s="85"/>
      <c r="G432" s="85"/>
      <c r="H432" s="85"/>
      <c r="I432" s="84"/>
      <c r="J432" s="85"/>
      <c r="K432" s="85"/>
      <c r="L432" s="85"/>
      <c r="M432" s="85"/>
      <c r="N432" s="85"/>
      <c r="O432" s="85"/>
      <c r="P432" s="84"/>
      <c r="Q432" s="69">
        <f t="shared" si="65"/>
        <v>750045</v>
      </c>
      <c r="R432" s="69">
        <f>COUNTIF($T$4:T432,T432)</f>
        <v>9</v>
      </c>
      <c r="S432" s="69" t="str">
        <f>IF(R432=1,COUNTIF($R$4:R432,1),"")</f>
        <v/>
      </c>
      <c r="T432" s="70" t="str">
        <f>施設状況!$D432&amp;施設状況!$B432</f>
        <v>手稲区03認定こども園</v>
      </c>
      <c r="U432" s="70" t="str">
        <f>施設状況!$E432</f>
        <v>認定こども園おおぞら幼稚園</v>
      </c>
      <c r="V432" s="71"/>
      <c r="W432" s="70"/>
      <c r="DI432" s="54" t="s">
        <v>816</v>
      </c>
      <c r="DJ432" s="54" t="s">
        <v>1367</v>
      </c>
    </row>
    <row r="433" spans="1:114">
      <c r="A433" s="61">
        <v>750046</v>
      </c>
      <c r="B433" s="84" t="s">
        <v>307</v>
      </c>
      <c r="C433" s="68" t="s">
        <v>1301</v>
      </c>
      <c r="D433" s="84" t="s">
        <v>284</v>
      </c>
      <c r="E433" s="85" t="s">
        <v>1637</v>
      </c>
      <c r="F433" s="85"/>
      <c r="G433" s="85"/>
      <c r="H433" s="85"/>
      <c r="I433" s="84"/>
      <c r="J433" s="85"/>
      <c r="K433" s="85"/>
      <c r="L433" s="85"/>
      <c r="M433" s="85"/>
      <c r="N433" s="85"/>
      <c r="O433" s="85"/>
      <c r="P433" s="84"/>
      <c r="Q433" s="69">
        <f t="shared" si="65"/>
        <v>750046</v>
      </c>
      <c r="R433" s="69">
        <f>COUNTIF($T$4:T433,T433)</f>
        <v>10</v>
      </c>
      <c r="S433" s="69" t="str">
        <f>IF(R433=1,COUNTIF($R$4:R433,1),"")</f>
        <v/>
      </c>
      <c r="T433" s="70" t="str">
        <f>施設状況!$D433&amp;施設状況!$B433</f>
        <v>手稲区03認定こども園</v>
      </c>
      <c r="U433" s="70" t="str">
        <f>施設状況!$E433</f>
        <v>しんはっさむライラックこども園</v>
      </c>
      <c r="V433" s="71"/>
      <c r="W433" s="70"/>
      <c r="DI433" s="54" t="s">
        <v>1318</v>
      </c>
      <c r="DJ433" s="54" t="s">
        <v>1348</v>
      </c>
    </row>
    <row r="434" spans="1:114">
      <c r="A434" s="61">
        <v>750036</v>
      </c>
      <c r="B434" s="84" t="s">
        <v>307</v>
      </c>
      <c r="C434" s="68" t="s">
        <v>1301</v>
      </c>
      <c r="D434" s="84" t="s">
        <v>284</v>
      </c>
      <c r="E434" s="85" t="s">
        <v>1638</v>
      </c>
      <c r="F434" s="85"/>
      <c r="G434" s="85"/>
      <c r="H434" s="85"/>
      <c r="I434" s="84"/>
      <c r="J434" s="85"/>
      <c r="K434" s="85"/>
      <c r="L434" s="85"/>
      <c r="M434" s="85"/>
      <c r="N434" s="85"/>
      <c r="O434" s="85"/>
      <c r="P434" s="84"/>
      <c r="Q434" s="69">
        <f t="shared" si="65"/>
        <v>750036</v>
      </c>
      <c r="R434" s="69">
        <f>COUNTIF($T$4:T434,T434)</f>
        <v>11</v>
      </c>
      <c r="S434" s="69" t="str">
        <f>IF(R434=1,COUNTIF($R$4:R434,1),"")</f>
        <v/>
      </c>
      <c r="T434" s="70" t="str">
        <f>施設状況!$D434&amp;施設状況!$B434</f>
        <v>手稲区03認定こども園</v>
      </c>
      <c r="U434" s="70" t="str">
        <f>施設状況!$E434</f>
        <v>認定こども園いなほガーデン星の子幼稚園</v>
      </c>
      <c r="V434" s="71"/>
      <c r="W434" s="70"/>
      <c r="DI434" s="54" t="s">
        <v>826</v>
      </c>
      <c r="DJ434" s="54" t="s">
        <v>915</v>
      </c>
    </row>
    <row r="435" spans="1:114">
      <c r="A435" s="61">
        <v>750002</v>
      </c>
      <c r="B435" s="84" t="s">
        <v>307</v>
      </c>
      <c r="C435" s="68" t="s">
        <v>1301</v>
      </c>
      <c r="D435" s="84" t="s">
        <v>284</v>
      </c>
      <c r="E435" s="85" t="s">
        <v>285</v>
      </c>
      <c r="F435" s="85"/>
      <c r="G435" s="85"/>
      <c r="H435" s="85"/>
      <c r="I435" s="84"/>
      <c r="J435" s="85"/>
      <c r="K435" s="85"/>
      <c r="L435" s="85"/>
      <c r="M435" s="85"/>
      <c r="N435" s="85"/>
      <c r="O435" s="85"/>
      <c r="P435" s="84"/>
      <c r="Q435" s="69">
        <f t="shared" si="65"/>
        <v>750002</v>
      </c>
      <c r="R435" s="69">
        <f>COUNTIF($T$4:T435,T435)</f>
        <v>12</v>
      </c>
      <c r="S435" s="69" t="str">
        <f>IF(R435=1,COUNTIF($R$4:R435,1),"")</f>
        <v/>
      </c>
      <c r="T435" s="70" t="str">
        <f>施設状況!$D435&amp;施設状況!$B435</f>
        <v>手稲区03認定こども園</v>
      </c>
      <c r="U435" s="70" t="str">
        <f>施設状況!$E435</f>
        <v>あかつき山口保育園</v>
      </c>
      <c r="V435" s="71"/>
      <c r="W435" s="70"/>
      <c r="DI435" s="54" t="s">
        <v>808</v>
      </c>
      <c r="DJ435" s="54" t="s">
        <v>809</v>
      </c>
    </row>
    <row r="436" spans="1:114">
      <c r="A436" s="61">
        <v>750003</v>
      </c>
      <c r="B436" s="84" t="s">
        <v>307</v>
      </c>
      <c r="C436" s="68" t="s">
        <v>1301</v>
      </c>
      <c r="D436" s="84" t="s">
        <v>284</v>
      </c>
      <c r="E436" s="85" t="s">
        <v>286</v>
      </c>
      <c r="F436" s="85"/>
      <c r="G436" s="85"/>
      <c r="H436" s="85"/>
      <c r="I436" s="84"/>
      <c r="J436" s="85"/>
      <c r="K436" s="85"/>
      <c r="L436" s="85"/>
      <c r="M436" s="85"/>
      <c r="N436" s="85"/>
      <c r="O436" s="85"/>
      <c r="P436" s="84"/>
      <c r="Q436" s="69">
        <f t="shared" si="65"/>
        <v>750003</v>
      </c>
      <c r="R436" s="69">
        <f>COUNTIF($T$4:T436,T436)</f>
        <v>13</v>
      </c>
      <c r="S436" s="69" t="str">
        <f>IF(R436=1,COUNTIF($R$4:R436,1),"")</f>
        <v/>
      </c>
      <c r="T436" s="70" t="str">
        <f>施設状況!$D436&amp;施設状況!$B436</f>
        <v>手稲区03認定こども園</v>
      </c>
      <c r="U436" s="70" t="str">
        <f>施設状況!$E436</f>
        <v>手稲曙保育園</v>
      </c>
      <c r="V436" s="71"/>
      <c r="W436" s="70"/>
      <c r="DI436" s="54" t="s">
        <v>810</v>
      </c>
      <c r="DJ436" s="54" t="s">
        <v>811</v>
      </c>
    </row>
    <row r="437" spans="1:114">
      <c r="A437" s="61">
        <v>750007</v>
      </c>
      <c r="B437" s="84" t="s">
        <v>307</v>
      </c>
      <c r="C437" s="68" t="s">
        <v>1301</v>
      </c>
      <c r="D437" s="84" t="s">
        <v>284</v>
      </c>
      <c r="E437" s="85" t="s">
        <v>289</v>
      </c>
      <c r="F437" s="85"/>
      <c r="G437" s="85"/>
      <c r="H437" s="85"/>
      <c r="I437" s="84"/>
      <c r="J437" s="85"/>
      <c r="K437" s="85"/>
      <c r="L437" s="85"/>
      <c r="M437" s="85"/>
      <c r="N437" s="85"/>
      <c r="O437" s="85"/>
      <c r="P437" s="84"/>
      <c r="Q437" s="69">
        <f t="shared" si="65"/>
        <v>750007</v>
      </c>
      <c r="R437" s="69">
        <f>COUNTIF($T$4:T437,T437)</f>
        <v>14</v>
      </c>
      <c r="S437" s="69" t="str">
        <f>IF(R437=1,COUNTIF($R$4:R437,1),"")</f>
        <v/>
      </c>
      <c r="T437" s="70" t="str">
        <f>施設状況!$D437&amp;施設状況!$B437</f>
        <v>手稲区03認定こども園</v>
      </c>
      <c r="U437" s="70" t="str">
        <f>施設状況!$E437</f>
        <v>前田中央保育園</v>
      </c>
      <c r="V437" s="71"/>
      <c r="W437" s="70"/>
      <c r="DI437" s="54" t="s">
        <v>816</v>
      </c>
      <c r="DJ437" s="54" t="s">
        <v>817</v>
      </c>
    </row>
    <row r="438" spans="1:114">
      <c r="A438" s="61">
        <v>750011</v>
      </c>
      <c r="B438" s="84" t="s">
        <v>307</v>
      </c>
      <c r="C438" s="68" t="s">
        <v>1301</v>
      </c>
      <c r="D438" s="84" t="s">
        <v>284</v>
      </c>
      <c r="E438" s="85" t="s">
        <v>291</v>
      </c>
      <c r="F438" s="85"/>
      <c r="G438" s="85"/>
      <c r="H438" s="85"/>
      <c r="I438" s="84"/>
      <c r="J438" s="85"/>
      <c r="K438" s="85"/>
      <c r="L438" s="85"/>
      <c r="M438" s="85"/>
      <c r="N438" s="85"/>
      <c r="O438" s="85"/>
      <c r="P438" s="84"/>
      <c r="Q438" s="69">
        <f t="shared" si="65"/>
        <v>750011</v>
      </c>
      <c r="R438" s="69">
        <f>COUNTIF($T$4:T438,T438)</f>
        <v>15</v>
      </c>
      <c r="S438" s="69" t="str">
        <f>IF(R438=1,COUNTIF($R$4:R438,1),"")</f>
        <v/>
      </c>
      <c r="T438" s="70" t="str">
        <f>施設状況!$D438&amp;施設状況!$B438</f>
        <v>手稲区03認定こども園</v>
      </c>
      <c r="U438" s="70" t="str">
        <f>施設状況!$E438</f>
        <v>稲穂中央保育園</v>
      </c>
      <c r="V438" s="71"/>
      <c r="W438" s="70"/>
      <c r="DI438" s="54" t="s">
        <v>820</v>
      </c>
      <c r="DJ438" s="54" t="s">
        <v>821</v>
      </c>
    </row>
    <row r="439" spans="1:114">
      <c r="A439" s="97">
        <v>750038</v>
      </c>
      <c r="B439" s="84" t="s">
        <v>1482</v>
      </c>
      <c r="C439" s="84" t="s">
        <v>1483</v>
      </c>
      <c r="D439" s="76" t="s">
        <v>284</v>
      </c>
      <c r="E439" s="87" t="s">
        <v>1639</v>
      </c>
      <c r="F439" s="85"/>
      <c r="G439" s="85"/>
      <c r="H439" s="85"/>
      <c r="I439" s="84"/>
      <c r="J439" s="85"/>
      <c r="K439" s="85"/>
      <c r="L439" s="85"/>
      <c r="M439" s="85"/>
      <c r="N439" s="85"/>
      <c r="O439" s="85"/>
      <c r="P439" s="84"/>
      <c r="Q439" s="69">
        <f t="shared" si="65"/>
        <v>750038</v>
      </c>
      <c r="R439" s="69">
        <f>COUNTIF($T$4:T439,T439)</f>
        <v>16</v>
      </c>
      <c r="S439" s="69" t="str">
        <f>IF(R439=1,COUNTIF($R$4:R439,1),"")</f>
        <v/>
      </c>
      <c r="T439" s="70" t="str">
        <f>施設状況!$D439&amp;施設状況!$B439</f>
        <v>手稲区03認定こども園</v>
      </c>
      <c r="U439" s="70" t="str">
        <f>施設状況!$E439</f>
        <v>認定こども園手稲札幌アカデミー</v>
      </c>
      <c r="V439" s="71"/>
      <c r="W439" s="70"/>
      <c r="DI439" s="54" t="s">
        <v>1060</v>
      </c>
      <c r="DJ439" s="54" t="s">
        <v>1061</v>
      </c>
    </row>
    <row r="440" spans="1:114">
      <c r="A440" s="61">
        <v>100039</v>
      </c>
      <c r="B440" s="84" t="s">
        <v>308</v>
      </c>
      <c r="C440" s="84" t="s">
        <v>1302</v>
      </c>
      <c r="D440" s="84" t="s">
        <v>134</v>
      </c>
      <c r="E440" s="85" t="s">
        <v>328</v>
      </c>
      <c r="F440" s="85"/>
      <c r="G440" s="85"/>
      <c r="H440" s="85"/>
      <c r="I440" s="84"/>
      <c r="J440" s="85"/>
      <c r="K440" s="85"/>
      <c r="L440" s="85"/>
      <c r="M440" s="85"/>
      <c r="N440" s="85"/>
      <c r="O440" s="85"/>
      <c r="P440" s="84"/>
      <c r="Q440" s="69">
        <f t="shared" si="65"/>
        <v>100039</v>
      </c>
      <c r="R440" s="69">
        <f>COUNTIF($T$4:T440,T440)</f>
        <v>1</v>
      </c>
      <c r="S440" s="69">
        <f>IF(R440=1,COUNTIF($R$4:R440,1),"")</f>
        <v>31</v>
      </c>
      <c r="T440" s="70" t="str">
        <f>施設状況!$D440&amp;施設状況!$B440</f>
        <v>中央区04小規模A・B・C</v>
      </c>
      <c r="U440" s="70" t="str">
        <f>施設状況!$E440</f>
        <v>たからの杜円山保育園</v>
      </c>
      <c r="V440" s="71"/>
      <c r="W440" s="70"/>
      <c r="DI440" s="54" t="s">
        <v>398</v>
      </c>
      <c r="DJ440" s="54" t="s">
        <v>1062</v>
      </c>
    </row>
    <row r="441" spans="1:114">
      <c r="A441" s="61">
        <v>100043</v>
      </c>
      <c r="B441" s="84" t="s">
        <v>308</v>
      </c>
      <c r="C441" s="84" t="s">
        <v>1302</v>
      </c>
      <c r="D441" s="84" t="s">
        <v>134</v>
      </c>
      <c r="E441" s="85" t="s">
        <v>329</v>
      </c>
      <c r="F441" s="85"/>
      <c r="G441" s="85"/>
      <c r="H441" s="85"/>
      <c r="I441" s="84"/>
      <c r="J441" s="85"/>
      <c r="K441" s="85"/>
      <c r="L441" s="85"/>
      <c r="M441" s="85"/>
      <c r="N441" s="85"/>
      <c r="O441" s="85"/>
      <c r="P441" s="84"/>
      <c r="Q441" s="69">
        <f t="shared" si="65"/>
        <v>100043</v>
      </c>
      <c r="R441" s="69">
        <f>COUNTIF($T$4:T441,T441)</f>
        <v>2</v>
      </c>
      <c r="S441" s="69" t="str">
        <f>IF(R441=1,COUNTIF($R$4:R441,1),"")</f>
        <v/>
      </c>
      <c r="T441" s="70" t="str">
        <f>施設状況!$D441&amp;施設状況!$B441</f>
        <v>中央区04小規模A・B・C</v>
      </c>
      <c r="U441" s="70" t="str">
        <f>施設状況!$E441</f>
        <v>さら～れ保育園</v>
      </c>
      <c r="V441" s="71"/>
      <c r="W441" s="70"/>
      <c r="DI441" s="54" t="s">
        <v>1063</v>
      </c>
      <c r="DJ441" s="54" t="s">
        <v>1064</v>
      </c>
    </row>
    <row r="442" spans="1:114">
      <c r="A442" s="61">
        <v>100100</v>
      </c>
      <c r="B442" s="84" t="s">
        <v>308</v>
      </c>
      <c r="C442" s="84" t="s">
        <v>1302</v>
      </c>
      <c r="D442" s="84" t="s">
        <v>134</v>
      </c>
      <c r="E442" s="85" t="s">
        <v>1238</v>
      </c>
      <c r="F442" s="85"/>
      <c r="G442" s="85"/>
      <c r="H442" s="85"/>
      <c r="I442" s="84"/>
      <c r="J442" s="85"/>
      <c r="K442" s="85"/>
      <c r="L442" s="85"/>
      <c r="M442" s="85"/>
      <c r="N442" s="85"/>
      <c r="O442" s="85"/>
      <c r="P442" s="84"/>
      <c r="Q442" s="69">
        <f t="shared" si="65"/>
        <v>100100</v>
      </c>
      <c r="R442" s="69">
        <f>COUNTIF($T$4:T442,T442)</f>
        <v>3</v>
      </c>
      <c r="S442" s="69" t="str">
        <f>IF(R442=1,COUNTIF($R$4:R442,1),"")</f>
        <v/>
      </c>
      <c r="T442" s="70" t="str">
        <f>施設状況!$D442&amp;施設状況!$B442</f>
        <v>中央区04小規模A・B・C</v>
      </c>
      <c r="U442" s="70" t="str">
        <f>施設状況!$E442</f>
        <v>保育園こころん</v>
      </c>
      <c r="V442" s="71"/>
      <c r="W442" s="70"/>
      <c r="DI442" s="54" t="s">
        <v>1074</v>
      </c>
      <c r="DJ442" s="54" t="s">
        <v>1089</v>
      </c>
    </row>
    <row r="443" spans="1:114">
      <c r="A443" s="61">
        <v>100057</v>
      </c>
      <c r="B443" s="84" t="s">
        <v>308</v>
      </c>
      <c r="C443" s="84" t="s">
        <v>1302</v>
      </c>
      <c r="D443" s="84" t="s">
        <v>134</v>
      </c>
      <c r="E443" s="85" t="s">
        <v>331</v>
      </c>
      <c r="F443" s="85"/>
      <c r="G443" s="85"/>
      <c r="H443" s="85"/>
      <c r="I443" s="84"/>
      <c r="J443" s="85"/>
      <c r="K443" s="85"/>
      <c r="L443" s="85"/>
      <c r="M443" s="85"/>
      <c r="N443" s="85"/>
      <c r="O443" s="85"/>
      <c r="P443" s="84"/>
      <c r="Q443" s="69">
        <f t="shared" si="65"/>
        <v>100057</v>
      </c>
      <c r="R443" s="69">
        <f>COUNTIF($T$4:T443,T443)</f>
        <v>4</v>
      </c>
      <c r="S443" s="69" t="str">
        <f>IF(R443=1,COUNTIF($R$4:R443,1),"")</f>
        <v/>
      </c>
      <c r="T443" s="70" t="str">
        <f>施設状況!$D443&amp;施設状況!$B443</f>
        <v>中央区04小規模A・B・C</v>
      </c>
      <c r="U443" s="70" t="str">
        <f>施設状況!$E443</f>
        <v>こどもプラザ青い鳥円山園</v>
      </c>
      <c r="V443" s="71"/>
      <c r="W443" s="70"/>
      <c r="DI443" s="54" t="s">
        <v>1067</v>
      </c>
      <c r="DJ443" s="54" t="s">
        <v>1068</v>
      </c>
    </row>
    <row r="444" spans="1:114">
      <c r="A444" s="61">
        <v>100058</v>
      </c>
      <c r="B444" s="84" t="s">
        <v>308</v>
      </c>
      <c r="C444" s="84" t="s">
        <v>1302</v>
      </c>
      <c r="D444" s="84" t="s">
        <v>134</v>
      </c>
      <c r="E444" s="85" t="s">
        <v>332</v>
      </c>
      <c r="F444" s="85"/>
      <c r="G444" s="85"/>
      <c r="H444" s="85"/>
      <c r="I444" s="84"/>
      <c r="J444" s="85"/>
      <c r="K444" s="85"/>
      <c r="L444" s="85"/>
      <c r="M444" s="85"/>
      <c r="N444" s="85"/>
      <c r="O444" s="85"/>
      <c r="P444" s="84"/>
      <c r="Q444" s="69">
        <f t="shared" si="65"/>
        <v>100058</v>
      </c>
      <c r="R444" s="69">
        <f>COUNTIF($T$4:T444,T444)</f>
        <v>5</v>
      </c>
      <c r="S444" s="69" t="str">
        <f>IF(R444=1,COUNTIF($R$4:R444,1),"")</f>
        <v/>
      </c>
      <c r="T444" s="70" t="str">
        <f>施設状況!$D444&amp;施設状況!$B444</f>
        <v>中央区04小規模A・B・C</v>
      </c>
      <c r="U444" s="70" t="str">
        <f>施設状況!$E444</f>
        <v>ぴっころきっず円山公園</v>
      </c>
      <c r="V444" s="71"/>
      <c r="W444" s="70"/>
      <c r="DI444" s="54" t="s">
        <v>1069</v>
      </c>
      <c r="DJ444" s="54" t="s">
        <v>1070</v>
      </c>
    </row>
    <row r="445" spans="1:114">
      <c r="A445" s="61">
        <v>100061</v>
      </c>
      <c r="B445" s="84" t="s">
        <v>308</v>
      </c>
      <c r="C445" s="84" t="s">
        <v>1302</v>
      </c>
      <c r="D445" s="84" t="s">
        <v>134</v>
      </c>
      <c r="E445" s="85" t="s">
        <v>334</v>
      </c>
      <c r="F445" s="85"/>
      <c r="G445" s="85"/>
      <c r="H445" s="85"/>
      <c r="I445" s="84"/>
      <c r="J445" s="85"/>
      <c r="K445" s="85"/>
      <c r="L445" s="85"/>
      <c r="M445" s="85"/>
      <c r="N445" s="85"/>
      <c r="O445" s="85"/>
      <c r="P445" s="84"/>
      <c r="Q445" s="69">
        <f t="shared" si="65"/>
        <v>100061</v>
      </c>
      <c r="R445" s="69">
        <f>COUNTIF($T$4:T445,T445)</f>
        <v>6</v>
      </c>
      <c r="S445" s="69" t="str">
        <f>IF(R445=1,COUNTIF($R$4:R445,1),"")</f>
        <v/>
      </c>
      <c r="T445" s="70" t="str">
        <f>施設状況!$D445&amp;施設状況!$B445</f>
        <v>中央区04小規模A・B・C</v>
      </c>
      <c r="U445" s="70" t="str">
        <f>施設状況!$E445</f>
        <v>伏見すみれ保育園</v>
      </c>
      <c r="V445" s="71"/>
      <c r="W445" s="70"/>
      <c r="DI445" s="54" t="s">
        <v>424</v>
      </c>
      <c r="DJ445" s="54" t="s">
        <v>1073</v>
      </c>
    </row>
    <row r="446" spans="1:114">
      <c r="A446" s="61">
        <v>100076</v>
      </c>
      <c r="B446" s="84" t="s">
        <v>308</v>
      </c>
      <c r="C446" s="84" t="s">
        <v>1302</v>
      </c>
      <c r="D446" s="84" t="s">
        <v>134</v>
      </c>
      <c r="E446" s="85" t="s">
        <v>1640</v>
      </c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4"/>
      <c r="Q446" s="69">
        <f t="shared" si="65"/>
        <v>100076</v>
      </c>
      <c r="R446" s="69">
        <f>COUNTIF($T$4:T446,T446)</f>
        <v>7</v>
      </c>
      <c r="S446" s="69" t="str">
        <f>IF(R446=1,COUNTIF($R$4:R446,1),"")</f>
        <v/>
      </c>
      <c r="T446" s="70" t="str">
        <f>施設状況!$D446&amp;施設状況!$B446</f>
        <v>中央区04小規模A・B・C</v>
      </c>
      <c r="U446" s="70" t="str">
        <f>施設状況!$E446</f>
        <v>カトリック聖園てんしのおうち</v>
      </c>
      <c r="V446" s="71"/>
      <c r="W446" s="70"/>
      <c r="DI446" s="54" t="s">
        <v>1082</v>
      </c>
      <c r="DJ446" s="54" t="s">
        <v>1083</v>
      </c>
    </row>
    <row r="447" spans="1:114" s="52" customFormat="1">
      <c r="A447" s="61">
        <v>100060</v>
      </c>
      <c r="B447" s="84" t="s">
        <v>308</v>
      </c>
      <c r="C447" s="84" t="s">
        <v>1302</v>
      </c>
      <c r="D447" s="84" t="s">
        <v>134</v>
      </c>
      <c r="E447" s="85" t="s">
        <v>333</v>
      </c>
      <c r="F447" s="85"/>
      <c r="G447" s="85"/>
      <c r="H447" s="85"/>
      <c r="I447" s="84"/>
      <c r="J447" s="85"/>
      <c r="K447" s="85"/>
      <c r="L447" s="85"/>
      <c r="M447" s="85"/>
      <c r="N447" s="85"/>
      <c r="O447" s="85"/>
      <c r="P447" s="84"/>
      <c r="Q447" s="69">
        <f t="shared" si="65"/>
        <v>100060</v>
      </c>
      <c r="R447" s="69">
        <f>COUNTIF($T$4:T447,T447)</f>
        <v>8</v>
      </c>
      <c r="S447" s="69" t="str">
        <f>IF(R447=1,COUNTIF($R$4:R447,1),"")</f>
        <v/>
      </c>
      <c r="T447" s="70" t="str">
        <f>施設状況!$D447&amp;施設状況!$B447</f>
        <v>中央区04小規模A・B・C</v>
      </c>
      <c r="U447" s="70" t="str">
        <f>施設状況!$E447</f>
        <v>おーるまいてぃ円山保育室</v>
      </c>
      <c r="V447" s="71"/>
      <c r="W447" s="70"/>
      <c r="DI447" s="54" t="s">
        <v>1071</v>
      </c>
      <c r="DJ447" s="54" t="s">
        <v>1072</v>
      </c>
    </row>
    <row r="448" spans="1:114" s="52" customFormat="1">
      <c r="A448" s="61">
        <v>100072</v>
      </c>
      <c r="B448" s="84" t="s">
        <v>308</v>
      </c>
      <c r="C448" s="84" t="s">
        <v>1302</v>
      </c>
      <c r="D448" s="84" t="s">
        <v>134</v>
      </c>
      <c r="E448" s="85" t="s">
        <v>338</v>
      </c>
      <c r="F448" s="85"/>
      <c r="G448" s="85"/>
      <c r="H448" s="85"/>
      <c r="I448" s="84"/>
      <c r="J448" s="85"/>
      <c r="K448" s="85"/>
      <c r="L448" s="85"/>
      <c r="M448" s="85"/>
      <c r="N448" s="85"/>
      <c r="O448" s="85"/>
      <c r="P448" s="84"/>
      <c r="Q448" s="69">
        <f t="shared" si="65"/>
        <v>100072</v>
      </c>
      <c r="R448" s="69">
        <f>COUNTIF($T$4:T448,T448)</f>
        <v>9</v>
      </c>
      <c r="S448" s="69" t="str">
        <f>IF(R448=1,COUNTIF($R$4:R448,1),"")</f>
        <v/>
      </c>
      <c r="T448" s="70" t="str">
        <f>施設状況!$D448&amp;施設状況!$B448</f>
        <v>中央区04小規模A・B・C</v>
      </c>
      <c r="U448" s="70" t="str">
        <f>施設状況!$E448</f>
        <v>札幌モンテッソーリこどもの家</v>
      </c>
      <c r="V448" s="71"/>
      <c r="W448" s="70"/>
      <c r="DI448" s="54" t="s">
        <v>434</v>
      </c>
      <c r="DJ448" s="54" t="s">
        <v>1079</v>
      </c>
    </row>
    <row r="449" spans="1:114" s="52" customFormat="1">
      <c r="A449" s="61">
        <v>100047</v>
      </c>
      <c r="B449" s="84" t="s">
        <v>308</v>
      </c>
      <c r="C449" s="84" t="s">
        <v>1302</v>
      </c>
      <c r="D449" s="84" t="s">
        <v>134</v>
      </c>
      <c r="E449" s="85" t="s">
        <v>330</v>
      </c>
      <c r="F449" s="85"/>
      <c r="G449" s="85"/>
      <c r="H449" s="85"/>
      <c r="I449" s="84"/>
      <c r="J449" s="85"/>
      <c r="K449" s="85"/>
      <c r="L449" s="85"/>
      <c r="M449" s="85"/>
      <c r="N449" s="85"/>
      <c r="O449" s="85"/>
      <c r="P449" s="84"/>
      <c r="Q449" s="69">
        <f t="shared" si="65"/>
        <v>100047</v>
      </c>
      <c r="R449" s="69">
        <f>COUNTIF($T$4:T449,T449)</f>
        <v>10</v>
      </c>
      <c r="S449" s="69" t="str">
        <f>IF(R449=1,COUNTIF($R$4:R449,1),"")</f>
        <v/>
      </c>
      <c r="T449" s="70" t="str">
        <f>施設状況!$D449&amp;施設状況!$B449</f>
        <v>中央区04小規模A・B・C</v>
      </c>
      <c r="U449" s="70" t="str">
        <f>施設状況!$E449</f>
        <v>保育室ぱすてる</v>
      </c>
      <c r="V449" s="71"/>
      <c r="W449" s="70"/>
      <c r="DI449" s="54" t="s">
        <v>1065</v>
      </c>
      <c r="DJ449" s="54" t="s">
        <v>1066</v>
      </c>
    </row>
    <row r="450" spans="1:114" s="52" customFormat="1">
      <c r="A450" s="61">
        <v>100071</v>
      </c>
      <c r="B450" s="88" t="s">
        <v>308</v>
      </c>
      <c r="C450" s="84" t="s">
        <v>1302</v>
      </c>
      <c r="D450" s="84" t="s">
        <v>134</v>
      </c>
      <c r="E450" s="85" t="s">
        <v>337</v>
      </c>
      <c r="F450" s="85"/>
      <c r="G450" s="85"/>
      <c r="H450" s="85"/>
      <c r="I450" s="84"/>
      <c r="J450" s="85"/>
      <c r="K450" s="85"/>
      <c r="L450" s="85"/>
      <c r="M450" s="85"/>
      <c r="N450" s="85"/>
      <c r="O450" s="85"/>
      <c r="P450" s="84"/>
      <c r="Q450" s="69">
        <f t="shared" si="65"/>
        <v>100071</v>
      </c>
      <c r="R450" s="69">
        <f>COUNTIF($T$4:T450,T450)</f>
        <v>11</v>
      </c>
      <c r="S450" s="69" t="str">
        <f>IF(R450=1,COUNTIF($R$4:R450,1),"")</f>
        <v/>
      </c>
      <c r="T450" s="70" t="str">
        <f>施設状況!$D450&amp;施設状況!$B450</f>
        <v>中央区04小規模A・B・C</v>
      </c>
      <c r="U450" s="70" t="str">
        <f>施設状況!$E450</f>
        <v>ぴっころきっず中島公園</v>
      </c>
      <c r="V450" s="71"/>
      <c r="W450" s="70"/>
      <c r="DI450" s="54" t="s">
        <v>1077</v>
      </c>
      <c r="DJ450" s="54" t="s">
        <v>1078</v>
      </c>
    </row>
    <row r="451" spans="1:114" s="52" customFormat="1">
      <c r="A451" s="61">
        <v>100070</v>
      </c>
      <c r="B451" s="84" t="s">
        <v>308</v>
      </c>
      <c r="C451" s="84" t="s">
        <v>1302</v>
      </c>
      <c r="D451" s="84" t="s">
        <v>134</v>
      </c>
      <c r="E451" s="85" t="s">
        <v>336</v>
      </c>
      <c r="F451" s="85"/>
      <c r="G451" s="85"/>
      <c r="H451" s="85"/>
      <c r="I451" s="84"/>
      <c r="J451" s="85"/>
      <c r="K451" s="85"/>
      <c r="L451" s="85"/>
      <c r="M451" s="85"/>
      <c r="N451" s="85"/>
      <c r="O451" s="85"/>
      <c r="P451" s="84"/>
      <c r="Q451" s="69">
        <f t="shared" si="65"/>
        <v>100070</v>
      </c>
      <c r="R451" s="69">
        <f>COUNTIF($T$4:T451,T451)</f>
        <v>12</v>
      </c>
      <c r="S451" s="69" t="str">
        <f>IF(R451=1,COUNTIF($R$4:R451,1),"")</f>
        <v/>
      </c>
      <c r="T451" s="70" t="str">
        <f>施設状況!$D451&amp;施設状況!$B451</f>
        <v>中央区04小規模A・B・C</v>
      </c>
      <c r="U451" s="70" t="str">
        <f>施設状況!$E451</f>
        <v>山鼻にじのいろ保育園</v>
      </c>
      <c r="V451" s="71"/>
      <c r="W451" s="70"/>
      <c r="DI451" s="54" t="s">
        <v>834</v>
      </c>
      <c r="DJ451" s="54" t="s">
        <v>1076</v>
      </c>
    </row>
    <row r="452" spans="1:114" s="52" customFormat="1">
      <c r="A452" s="61">
        <v>100069</v>
      </c>
      <c r="B452" s="84" t="s">
        <v>308</v>
      </c>
      <c r="C452" s="84" t="s">
        <v>1302</v>
      </c>
      <c r="D452" s="84" t="s">
        <v>134</v>
      </c>
      <c r="E452" s="85" t="s">
        <v>335</v>
      </c>
      <c r="F452" s="85"/>
      <c r="G452" s="85"/>
      <c r="H452" s="85"/>
      <c r="I452" s="84"/>
      <c r="J452" s="85"/>
      <c r="K452" s="85"/>
      <c r="L452" s="85"/>
      <c r="M452" s="85"/>
      <c r="N452" s="85"/>
      <c r="O452" s="85"/>
      <c r="P452" s="84"/>
      <c r="Q452" s="69">
        <f t="shared" si="65"/>
        <v>100069</v>
      </c>
      <c r="R452" s="69">
        <f>COUNTIF($T$4:T452,T452)</f>
        <v>13</v>
      </c>
      <c r="S452" s="69" t="str">
        <f>IF(R452=1,COUNTIF($R$4:R452,1),"")</f>
        <v/>
      </c>
      <c r="T452" s="70" t="str">
        <f>施設状況!$D452&amp;施設状況!$B452</f>
        <v>中央区04小規模A・B・C</v>
      </c>
      <c r="U452" s="70" t="str">
        <f>施設状況!$E452</f>
        <v>もりのなかま保育園札幌山鼻園</v>
      </c>
      <c r="V452" s="71"/>
      <c r="W452" s="70"/>
      <c r="DI452" s="54" t="s">
        <v>1074</v>
      </c>
      <c r="DJ452" s="54" t="s">
        <v>1075</v>
      </c>
    </row>
    <row r="453" spans="1:114" s="52" customFormat="1">
      <c r="A453" s="61">
        <v>100073</v>
      </c>
      <c r="B453" s="84" t="s">
        <v>308</v>
      </c>
      <c r="C453" s="84" t="s">
        <v>1302</v>
      </c>
      <c r="D453" s="84" t="s">
        <v>134</v>
      </c>
      <c r="E453" s="85" t="s">
        <v>339</v>
      </c>
      <c r="F453" s="85"/>
      <c r="G453" s="85"/>
      <c r="H453" s="85"/>
      <c r="I453" s="84"/>
      <c r="J453" s="85"/>
      <c r="K453" s="85"/>
      <c r="L453" s="85"/>
      <c r="M453" s="85"/>
      <c r="N453" s="85"/>
      <c r="O453" s="85"/>
      <c r="P453" s="84"/>
      <c r="Q453" s="69">
        <f t="shared" si="65"/>
        <v>100073</v>
      </c>
      <c r="R453" s="69">
        <f>COUNTIF($T$4:T453,T453)</f>
        <v>14</v>
      </c>
      <c r="S453" s="69" t="str">
        <f>IF(R453=1,COUNTIF($R$4:R453,1),"")</f>
        <v/>
      </c>
      <c r="T453" s="70" t="str">
        <f>施設状況!$D453&amp;施設状況!$B453</f>
        <v>中央区04小規模A・B・C</v>
      </c>
      <c r="U453" s="70" t="str">
        <f>施設状況!$E453</f>
        <v>スクルドエンジェル保育園北円山園</v>
      </c>
      <c r="V453" s="71"/>
      <c r="W453" s="70"/>
      <c r="DI453" s="54" t="s">
        <v>1080</v>
      </c>
      <c r="DJ453" s="54" t="s">
        <v>1081</v>
      </c>
    </row>
    <row r="454" spans="1:114" s="52" customFormat="1">
      <c r="A454" s="61">
        <v>100089</v>
      </c>
      <c r="B454" s="84" t="s">
        <v>308</v>
      </c>
      <c r="C454" s="84" t="s">
        <v>1302</v>
      </c>
      <c r="D454" s="84" t="s">
        <v>134</v>
      </c>
      <c r="E454" s="85" t="s">
        <v>1641</v>
      </c>
      <c r="F454" s="85"/>
      <c r="G454" s="85"/>
      <c r="H454" s="85"/>
      <c r="I454" s="84"/>
      <c r="J454" s="85"/>
      <c r="K454" s="85"/>
      <c r="L454" s="85"/>
      <c r="M454" s="85"/>
      <c r="N454" s="85"/>
      <c r="O454" s="85"/>
      <c r="P454" s="84"/>
      <c r="Q454" s="69">
        <f t="shared" si="65"/>
        <v>100089</v>
      </c>
      <c r="R454" s="69">
        <f>COUNTIF($T$4:T454,T454)</f>
        <v>15</v>
      </c>
      <c r="S454" s="69" t="str">
        <f>IF(R454=1,COUNTIF($R$4:R454,1),"")</f>
        <v/>
      </c>
      <c r="T454" s="70" t="str">
        <f>施設状況!$D454&amp;施設状況!$B454</f>
        <v>中央区04小規模A・B・C</v>
      </c>
      <c r="U454" s="70" t="str">
        <f>施設状況!$E454</f>
        <v>ひまわり保育園</v>
      </c>
      <c r="V454" s="71"/>
      <c r="W454" s="70"/>
      <c r="DI454" s="54" t="s">
        <v>432</v>
      </c>
      <c r="DJ454" s="54" t="s">
        <v>1084</v>
      </c>
    </row>
    <row r="455" spans="1:114" s="52" customFormat="1">
      <c r="A455" s="61">
        <v>100090</v>
      </c>
      <c r="B455" s="84" t="s">
        <v>308</v>
      </c>
      <c r="C455" s="84" t="s">
        <v>1302</v>
      </c>
      <c r="D455" s="84" t="s">
        <v>134</v>
      </c>
      <c r="E455" s="85" t="s">
        <v>1642</v>
      </c>
      <c r="F455" s="85"/>
      <c r="G455" s="85"/>
      <c r="H455" s="85"/>
      <c r="I455" s="84"/>
      <c r="J455" s="85"/>
      <c r="K455" s="85"/>
      <c r="L455" s="85"/>
      <c r="M455" s="85"/>
      <c r="N455" s="85"/>
      <c r="O455" s="85"/>
      <c r="P455" s="84"/>
      <c r="Q455" s="69">
        <f t="shared" ref="Q455:Q518" si="66">A455</f>
        <v>100090</v>
      </c>
      <c r="R455" s="69">
        <f>COUNTIF($T$4:T455,T455)</f>
        <v>16</v>
      </c>
      <c r="S455" s="69" t="str">
        <f>IF(R455=1,COUNTIF($R$4:R455,1),"")</f>
        <v/>
      </c>
      <c r="T455" s="70" t="str">
        <f>施設状況!$D455&amp;施設状況!$B455</f>
        <v>中央区04小規模A・B・C</v>
      </c>
      <c r="U455" s="70" t="str">
        <f>施設状況!$E455</f>
        <v>おーるまいてぃ中央保育室</v>
      </c>
      <c r="V455" s="71"/>
      <c r="W455" s="70"/>
      <c r="DI455" s="54" t="s">
        <v>1085</v>
      </c>
      <c r="DJ455" s="54" t="s">
        <v>1086</v>
      </c>
    </row>
    <row r="456" spans="1:114" s="52" customFormat="1">
      <c r="A456" s="61">
        <v>100097</v>
      </c>
      <c r="B456" s="84" t="s">
        <v>308</v>
      </c>
      <c r="C456" s="84" t="s">
        <v>1302</v>
      </c>
      <c r="D456" s="84" t="s">
        <v>134</v>
      </c>
      <c r="E456" s="85" t="s">
        <v>1643</v>
      </c>
      <c r="F456" s="85"/>
      <c r="G456" s="85"/>
      <c r="H456" s="85"/>
      <c r="I456" s="84"/>
      <c r="J456" s="85"/>
      <c r="K456" s="85"/>
      <c r="L456" s="85"/>
      <c r="M456" s="85"/>
      <c r="N456" s="85"/>
      <c r="O456" s="85"/>
      <c r="P456" s="84"/>
      <c r="Q456" s="69">
        <f t="shared" si="66"/>
        <v>100097</v>
      </c>
      <c r="R456" s="69">
        <f>COUNTIF($T$4:T456,T456)</f>
        <v>17</v>
      </c>
      <c r="S456" s="69" t="str">
        <f>IF(R456=1,COUNTIF($R$4:R456,1),"")</f>
        <v/>
      </c>
      <c r="T456" s="70" t="str">
        <f>施設状況!$D456&amp;施設状況!$B456</f>
        <v>中央区04小規模A・B・C</v>
      </c>
      <c r="U456" s="70" t="str">
        <f>施設状況!$E456</f>
        <v>Ｓ．Ｔ．ナーサリーＳＣＨＯＯＬ山鼻南</v>
      </c>
      <c r="V456" s="71"/>
      <c r="W456" s="70"/>
      <c r="DI456" s="54" t="s">
        <v>408</v>
      </c>
      <c r="DJ456" s="54" t="s">
        <v>1087</v>
      </c>
    </row>
    <row r="457" spans="1:114" s="52" customFormat="1">
      <c r="A457" s="61">
        <v>100098</v>
      </c>
      <c r="B457" s="89" t="s">
        <v>308</v>
      </c>
      <c r="C457" s="84" t="s">
        <v>1302</v>
      </c>
      <c r="D457" s="84" t="s">
        <v>134</v>
      </c>
      <c r="E457" s="85" t="s">
        <v>1644</v>
      </c>
      <c r="F457" s="90"/>
      <c r="G457" s="90"/>
      <c r="H457" s="90"/>
      <c r="I457" s="84"/>
      <c r="J457" s="85"/>
      <c r="K457" s="85"/>
      <c r="L457" s="85"/>
      <c r="M457" s="85"/>
      <c r="N457" s="85"/>
      <c r="O457" s="85"/>
      <c r="P457" s="84"/>
      <c r="Q457" s="69">
        <f t="shared" si="66"/>
        <v>100098</v>
      </c>
      <c r="R457" s="69">
        <f>COUNTIF($T$4:T457,T457)</f>
        <v>18</v>
      </c>
      <c r="S457" s="69" t="str">
        <f>IF(R457=1,COUNTIF($R$4:R457,1),"")</f>
        <v/>
      </c>
      <c r="T457" s="70" t="str">
        <f>施設状況!$D457&amp;施設状況!$B457</f>
        <v>中央区04小規模A・B・C</v>
      </c>
      <c r="U457" s="70" t="str">
        <f>施設状況!$E457</f>
        <v>保育園キッズランド札幌こうさい園</v>
      </c>
      <c r="V457" s="71"/>
      <c r="W457" s="70"/>
      <c r="DI457" s="54" t="s">
        <v>1074</v>
      </c>
      <c r="DJ457" s="54" t="s">
        <v>1088</v>
      </c>
    </row>
    <row r="458" spans="1:114" s="52" customFormat="1">
      <c r="A458" s="61">
        <v>100099</v>
      </c>
      <c r="B458" s="84" t="s">
        <v>308</v>
      </c>
      <c r="C458" s="84" t="s">
        <v>1302</v>
      </c>
      <c r="D458" s="84" t="s">
        <v>134</v>
      </c>
      <c r="E458" s="85" t="s">
        <v>1645</v>
      </c>
      <c r="F458" s="85"/>
      <c r="G458" s="85"/>
      <c r="H458" s="85"/>
      <c r="I458" s="84"/>
      <c r="J458" s="85"/>
      <c r="K458" s="85"/>
      <c r="L458" s="85"/>
      <c r="M458" s="85"/>
      <c r="N458" s="85"/>
      <c r="O458" s="85"/>
      <c r="P458" s="84"/>
      <c r="Q458" s="69">
        <f t="shared" si="66"/>
        <v>100099</v>
      </c>
      <c r="R458" s="69">
        <f>COUNTIF($T$4:T458,T458)</f>
        <v>19</v>
      </c>
      <c r="S458" s="69" t="str">
        <f>IF(R458=1,COUNTIF($R$4:R458,1),"")</f>
        <v/>
      </c>
      <c r="T458" s="70" t="str">
        <f>施設状況!$D458&amp;施設状況!$B458</f>
        <v>中央区04小規模A・B・C</v>
      </c>
      <c r="U458" s="70" t="str">
        <f>施設状況!$E458</f>
        <v>第２ひまわり保育園</v>
      </c>
      <c r="V458" s="71"/>
      <c r="W458" s="70"/>
      <c r="DI458" s="54" t="s">
        <v>432</v>
      </c>
      <c r="DJ458" s="54" t="s">
        <v>1084</v>
      </c>
    </row>
    <row r="459" spans="1:114" s="52" customFormat="1">
      <c r="A459" s="61">
        <v>100103</v>
      </c>
      <c r="B459" s="84" t="s">
        <v>308</v>
      </c>
      <c r="C459" s="84" t="s">
        <v>1302</v>
      </c>
      <c r="D459" s="84" t="s">
        <v>134</v>
      </c>
      <c r="E459" s="85" t="s">
        <v>1646</v>
      </c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4"/>
      <c r="Q459" s="69">
        <f t="shared" si="66"/>
        <v>100103</v>
      </c>
      <c r="R459" s="69">
        <f>COUNTIF($T$4:T459,T459)</f>
        <v>20</v>
      </c>
      <c r="S459" s="69" t="str">
        <f>IF(R459=1,COUNTIF($R$4:R459,1),"")</f>
        <v/>
      </c>
      <c r="T459" s="70" t="str">
        <f>施設状況!$D459&amp;施設状況!$B459</f>
        <v>中央区04小規模A・B・C</v>
      </c>
      <c r="U459" s="70" t="str">
        <f>施設状況!$E459</f>
        <v>小規模保育所夢ふうせん</v>
      </c>
      <c r="V459" s="71"/>
      <c r="W459" s="70"/>
      <c r="DI459" s="54" t="s">
        <v>1074</v>
      </c>
      <c r="DJ459" s="54" t="s">
        <v>1090</v>
      </c>
    </row>
    <row r="460" spans="1:114" s="52" customFormat="1">
      <c r="A460" s="61">
        <v>100105</v>
      </c>
      <c r="B460" s="84" t="s">
        <v>308</v>
      </c>
      <c r="C460" s="84" t="s">
        <v>1302</v>
      </c>
      <c r="D460" s="84" t="s">
        <v>134</v>
      </c>
      <c r="E460" s="85" t="s">
        <v>1647</v>
      </c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4"/>
      <c r="Q460" s="69">
        <f t="shared" si="66"/>
        <v>100105</v>
      </c>
      <c r="R460" s="69">
        <f>COUNTIF($T$4:T460,T460)</f>
        <v>21</v>
      </c>
      <c r="S460" s="69" t="str">
        <f>IF(R460=1,COUNTIF($R$4:R460,1),"")</f>
        <v/>
      </c>
      <c r="T460" s="70" t="str">
        <f>施設状況!$D460&amp;施設状況!$B460</f>
        <v>中央区04小規模A・B・C</v>
      </c>
      <c r="U460" s="70" t="str">
        <f>施設状況!$E460</f>
        <v>スター保育園南２条園</v>
      </c>
      <c r="V460" s="71"/>
      <c r="W460" s="70"/>
      <c r="DI460" s="54" t="s">
        <v>1085</v>
      </c>
      <c r="DJ460" s="54" t="s">
        <v>1091</v>
      </c>
    </row>
    <row r="461" spans="1:114" s="52" customFormat="1">
      <c r="A461" s="61">
        <v>100110</v>
      </c>
      <c r="B461" s="84" t="s">
        <v>308</v>
      </c>
      <c r="C461" s="84" t="s">
        <v>1302</v>
      </c>
      <c r="D461" s="84" t="s">
        <v>134</v>
      </c>
      <c r="E461" s="85" t="s">
        <v>1648</v>
      </c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4"/>
      <c r="Q461" s="69">
        <f t="shared" si="66"/>
        <v>100110</v>
      </c>
      <c r="R461" s="69">
        <f>COUNTIF($T$4:T461,T461)</f>
        <v>22</v>
      </c>
      <c r="S461" s="69" t="str">
        <f>IF(R461=1,COUNTIF($R$4:R461,1),"")</f>
        <v/>
      </c>
      <c r="T461" s="70" t="str">
        <f>施設状況!$D461&amp;施設状況!$B461</f>
        <v>中央区04小規模A・B・C</v>
      </c>
      <c r="U461" s="70" t="str">
        <f>施設状況!$E461</f>
        <v>スター保育園西屯田通園</v>
      </c>
      <c r="V461" s="71"/>
      <c r="W461" s="70"/>
      <c r="DI461" s="54" t="s">
        <v>1063</v>
      </c>
      <c r="DJ461" s="54" t="s">
        <v>1368</v>
      </c>
    </row>
    <row r="462" spans="1:114" s="52" customFormat="1">
      <c r="A462" s="61">
        <v>200073</v>
      </c>
      <c r="B462" s="84" t="s">
        <v>308</v>
      </c>
      <c r="C462" s="84" t="s">
        <v>1302</v>
      </c>
      <c r="D462" s="84" t="s">
        <v>156</v>
      </c>
      <c r="E462" s="85" t="s">
        <v>341</v>
      </c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4"/>
      <c r="Q462" s="69">
        <f t="shared" si="66"/>
        <v>200073</v>
      </c>
      <c r="R462" s="69">
        <f>COUNTIF($T$4:T462,T462)</f>
        <v>1</v>
      </c>
      <c r="S462" s="69">
        <f>IF(R462=1,COUNTIF($R$4:R462,1),"")</f>
        <v>32</v>
      </c>
      <c r="T462" s="70" t="str">
        <f>施設状況!$D462&amp;施設状況!$B462</f>
        <v>北区04小規模A・B・C</v>
      </c>
      <c r="U462" s="70" t="str">
        <f>施設状況!$E462</f>
        <v>アンジェロ保育園</v>
      </c>
      <c r="V462" s="71"/>
      <c r="W462" s="70"/>
      <c r="DI462" s="54" t="s">
        <v>853</v>
      </c>
      <c r="DJ462" s="54" t="s">
        <v>1094</v>
      </c>
    </row>
    <row r="463" spans="1:114" s="52" customFormat="1">
      <c r="A463" s="61">
        <v>200075</v>
      </c>
      <c r="B463" s="84" t="s">
        <v>308</v>
      </c>
      <c r="C463" s="84" t="s">
        <v>1302</v>
      </c>
      <c r="D463" s="84" t="s">
        <v>156</v>
      </c>
      <c r="E463" s="85" t="s">
        <v>343</v>
      </c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4"/>
      <c r="Q463" s="69">
        <f t="shared" si="66"/>
        <v>200075</v>
      </c>
      <c r="R463" s="69">
        <f>COUNTIF($T$4:T463,T463)</f>
        <v>2</v>
      </c>
      <c r="S463" s="69" t="str">
        <f>IF(R463=1,COUNTIF($R$4:R463,1),"")</f>
        <v/>
      </c>
      <c r="T463" s="70" t="str">
        <f>施設状況!$D463&amp;施設状況!$B463</f>
        <v>北区04小規模A・B・C</v>
      </c>
      <c r="U463" s="70" t="str">
        <f>施設状況!$E463</f>
        <v>おーるまいてぃ屯田保育室</v>
      </c>
      <c r="V463" s="71"/>
      <c r="W463" s="70"/>
      <c r="DI463" s="54" t="s">
        <v>458</v>
      </c>
      <c r="DJ463" s="54" t="s">
        <v>1097</v>
      </c>
    </row>
    <row r="464" spans="1:114" s="52" customFormat="1">
      <c r="A464" s="61">
        <v>200076</v>
      </c>
      <c r="B464" s="84" t="s">
        <v>308</v>
      </c>
      <c r="C464" s="84" t="s">
        <v>1302</v>
      </c>
      <c r="D464" s="84" t="s">
        <v>156</v>
      </c>
      <c r="E464" s="85" t="s">
        <v>1649</v>
      </c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4"/>
      <c r="Q464" s="69">
        <f t="shared" si="66"/>
        <v>200076</v>
      </c>
      <c r="R464" s="69">
        <f>COUNTIF($T$4:T464,T464)</f>
        <v>3</v>
      </c>
      <c r="S464" s="69" t="str">
        <f>IF(R464=1,COUNTIF($R$4:R464,1),"")</f>
        <v/>
      </c>
      <c r="T464" s="70" t="str">
        <f>施設状況!$D464&amp;施設状況!$B464</f>
        <v>北区04小規模A・B・C</v>
      </c>
      <c r="U464" s="70" t="str">
        <f>施設状況!$E464</f>
        <v>新琴似にじのいろ保育園</v>
      </c>
      <c r="V464" s="71"/>
      <c r="W464" s="70"/>
      <c r="DI464" s="54" t="s">
        <v>495</v>
      </c>
      <c r="DJ464" s="54" t="s">
        <v>1098</v>
      </c>
    </row>
    <row r="465" spans="1:114" s="52" customFormat="1">
      <c r="A465" s="61">
        <v>200078</v>
      </c>
      <c r="B465" s="84" t="s">
        <v>308</v>
      </c>
      <c r="C465" s="84" t="s">
        <v>1302</v>
      </c>
      <c r="D465" s="84" t="s">
        <v>156</v>
      </c>
      <c r="E465" s="85" t="s">
        <v>344</v>
      </c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4"/>
      <c r="Q465" s="69">
        <f t="shared" si="66"/>
        <v>200078</v>
      </c>
      <c r="R465" s="69">
        <f>COUNTIF($T$4:T465,T465)</f>
        <v>4</v>
      </c>
      <c r="S465" s="69" t="str">
        <f>IF(R465=1,COUNTIF($R$4:R465,1),"")</f>
        <v/>
      </c>
      <c r="T465" s="70" t="str">
        <f>施設状況!$D465&amp;施設状況!$B465</f>
        <v>北区04小規模A・B・C</v>
      </c>
      <c r="U465" s="70" t="str">
        <f>施設状況!$E465</f>
        <v>美友希保育園</v>
      </c>
      <c r="V465" s="71"/>
      <c r="W465" s="70"/>
      <c r="DI465" s="54" t="s">
        <v>499</v>
      </c>
      <c r="DJ465" s="54" t="s">
        <v>1099</v>
      </c>
    </row>
    <row r="466" spans="1:114" s="52" customFormat="1">
      <c r="A466" s="61">
        <v>200074</v>
      </c>
      <c r="B466" s="84" t="s">
        <v>308</v>
      </c>
      <c r="C466" s="84" t="s">
        <v>1302</v>
      </c>
      <c r="D466" s="84" t="s">
        <v>156</v>
      </c>
      <c r="E466" s="85" t="s">
        <v>342</v>
      </c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4"/>
      <c r="Q466" s="69">
        <f t="shared" si="66"/>
        <v>200074</v>
      </c>
      <c r="R466" s="69">
        <f>COUNTIF($T$4:T466,T466)</f>
        <v>5</v>
      </c>
      <c r="S466" s="69" t="str">
        <f>IF(R466=1,COUNTIF($R$4:R466,1),"")</f>
        <v/>
      </c>
      <c r="T466" s="70" t="str">
        <f>施設状況!$D466&amp;施設状況!$B466</f>
        <v>北区04小規模A・B・C</v>
      </c>
      <c r="U466" s="70" t="str">
        <f>施設状況!$E466</f>
        <v>バンビ保育園</v>
      </c>
      <c r="V466" s="71"/>
      <c r="W466" s="70"/>
      <c r="DI466" s="54" t="s">
        <v>1095</v>
      </c>
      <c r="DJ466" s="54" t="s">
        <v>1096</v>
      </c>
    </row>
    <row r="467" spans="1:114" s="52" customFormat="1">
      <c r="A467" s="61">
        <v>200092</v>
      </c>
      <c r="B467" s="84" t="s">
        <v>308</v>
      </c>
      <c r="C467" s="84" t="s">
        <v>1302</v>
      </c>
      <c r="D467" s="84" t="s">
        <v>156</v>
      </c>
      <c r="E467" s="85" t="s">
        <v>346</v>
      </c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4"/>
      <c r="Q467" s="69">
        <f t="shared" si="66"/>
        <v>200092</v>
      </c>
      <c r="R467" s="69">
        <f>COUNTIF($T$4:T467,T467)</f>
        <v>6</v>
      </c>
      <c r="S467" s="69" t="str">
        <f>IF(R467=1,COUNTIF($R$4:R467,1),"")</f>
        <v/>
      </c>
      <c r="T467" s="70" t="str">
        <f>施設状況!$D467&amp;施設状況!$B467</f>
        <v>北区04小規模A・B・C</v>
      </c>
      <c r="U467" s="70" t="str">
        <f>施設状況!$E467</f>
        <v>北２４条はぐはぐ乳児保育園</v>
      </c>
      <c r="V467" s="71"/>
      <c r="W467" s="70"/>
      <c r="DI467" s="54" t="s">
        <v>514</v>
      </c>
      <c r="DJ467" s="54" t="s">
        <v>1102</v>
      </c>
    </row>
    <row r="468" spans="1:114" s="52" customFormat="1">
      <c r="A468" s="61">
        <v>200091</v>
      </c>
      <c r="B468" s="84" t="s">
        <v>308</v>
      </c>
      <c r="C468" s="84" t="s">
        <v>1302</v>
      </c>
      <c r="D468" s="84" t="s">
        <v>156</v>
      </c>
      <c r="E468" s="85" t="s">
        <v>345</v>
      </c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4"/>
      <c r="Q468" s="69">
        <f t="shared" si="66"/>
        <v>200091</v>
      </c>
      <c r="R468" s="69">
        <f>COUNTIF($T$4:T468,T468)</f>
        <v>7</v>
      </c>
      <c r="S468" s="69" t="str">
        <f>IF(R468=1,COUNTIF($R$4:R468,1),"")</f>
        <v/>
      </c>
      <c r="T468" s="70" t="str">
        <f>施設状況!$D468&amp;施設状況!$B468</f>
        <v>北区04小規模A・B・C</v>
      </c>
      <c r="U468" s="70" t="str">
        <f>施設状況!$E468</f>
        <v>太平桜の花保育園</v>
      </c>
      <c r="V468" s="71"/>
      <c r="W468" s="70"/>
      <c r="DI468" s="54" t="s">
        <v>1100</v>
      </c>
      <c r="DJ468" s="54" t="s">
        <v>1101</v>
      </c>
    </row>
    <row r="469" spans="1:114" s="52" customFormat="1">
      <c r="A469" s="61">
        <v>200095</v>
      </c>
      <c r="B469" s="84" t="s">
        <v>308</v>
      </c>
      <c r="C469" s="84" t="s">
        <v>1302</v>
      </c>
      <c r="D469" s="84" t="s">
        <v>156</v>
      </c>
      <c r="E469" s="85" t="s">
        <v>1650</v>
      </c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4"/>
      <c r="Q469" s="69">
        <f t="shared" si="66"/>
        <v>200095</v>
      </c>
      <c r="R469" s="69">
        <f>COUNTIF($T$4:T469,T469)</f>
        <v>8</v>
      </c>
      <c r="S469" s="69" t="str">
        <f>IF(R469=1,COUNTIF($R$4:R469,1),"")</f>
        <v/>
      </c>
      <c r="T469" s="70" t="str">
        <f>施設状況!$D469&amp;施設状況!$B469</f>
        <v>北区04小規模A・B・C</v>
      </c>
      <c r="U469" s="70" t="str">
        <f>施設状況!$E469</f>
        <v>麻生アンジェロ保育園</v>
      </c>
      <c r="V469" s="71"/>
      <c r="W469" s="70"/>
      <c r="DI469" s="54" t="s">
        <v>1103</v>
      </c>
      <c r="DJ469" s="54" t="s">
        <v>1104</v>
      </c>
    </row>
    <row r="470" spans="1:114" s="52" customFormat="1">
      <c r="A470" s="61">
        <v>200061</v>
      </c>
      <c r="B470" s="84" t="s">
        <v>308</v>
      </c>
      <c r="C470" s="84" t="s">
        <v>1302</v>
      </c>
      <c r="D470" s="84" t="s">
        <v>156</v>
      </c>
      <c r="E470" s="85" t="s">
        <v>340</v>
      </c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4"/>
      <c r="Q470" s="69">
        <f t="shared" si="66"/>
        <v>200061</v>
      </c>
      <c r="R470" s="69">
        <f>COUNTIF($T$4:T470,T470)</f>
        <v>9</v>
      </c>
      <c r="S470" s="69" t="str">
        <f>IF(R470=1,COUNTIF($R$4:R470,1),"")</f>
        <v/>
      </c>
      <c r="T470" s="70" t="str">
        <f>施設状況!$D470&amp;施設状況!$B470</f>
        <v>北区04小規模A・B・C</v>
      </c>
      <c r="U470" s="70" t="str">
        <f>施設状況!$E470</f>
        <v>プチトマト保育室</v>
      </c>
      <c r="V470" s="71"/>
      <c r="W470" s="70"/>
      <c r="DI470" s="54" t="s">
        <v>1092</v>
      </c>
      <c r="DJ470" s="54" t="s">
        <v>1093</v>
      </c>
    </row>
    <row r="471" spans="1:114" s="52" customFormat="1">
      <c r="A471" s="61">
        <v>200100</v>
      </c>
      <c r="B471" s="84" t="s">
        <v>308</v>
      </c>
      <c r="C471" s="84" t="s">
        <v>1302</v>
      </c>
      <c r="D471" s="84" t="s">
        <v>156</v>
      </c>
      <c r="E471" s="85" t="s">
        <v>347</v>
      </c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4"/>
      <c r="Q471" s="69">
        <f t="shared" si="66"/>
        <v>200100</v>
      </c>
      <c r="R471" s="69">
        <f>COUNTIF($T$4:T471,T471)</f>
        <v>10</v>
      </c>
      <c r="S471" s="69" t="str">
        <f>IF(R471=1,COUNTIF($R$4:R471,1),"")</f>
        <v/>
      </c>
      <c r="T471" s="70" t="str">
        <f>施設状況!$D471&amp;施設状況!$B471</f>
        <v>北区04小規模A・B・C</v>
      </c>
      <c r="U471" s="70" t="str">
        <f>施設状況!$E471</f>
        <v>オリオン</v>
      </c>
      <c r="V471" s="71"/>
      <c r="W471" s="70"/>
      <c r="DI471" s="54" t="s">
        <v>450</v>
      </c>
      <c r="DJ471" s="54" t="s">
        <v>1105</v>
      </c>
    </row>
    <row r="472" spans="1:114" s="52" customFormat="1">
      <c r="A472" s="61">
        <v>200101</v>
      </c>
      <c r="B472" s="84" t="s">
        <v>308</v>
      </c>
      <c r="C472" s="84" t="s">
        <v>1302</v>
      </c>
      <c r="D472" s="84" t="s">
        <v>156</v>
      </c>
      <c r="E472" s="85" t="s">
        <v>1651</v>
      </c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4"/>
      <c r="Q472" s="69">
        <f t="shared" si="66"/>
        <v>200101</v>
      </c>
      <c r="R472" s="69">
        <f>COUNTIF($T$4:T472,T472)</f>
        <v>11</v>
      </c>
      <c r="S472" s="69" t="str">
        <f>IF(R472=1,COUNTIF($R$4:R472,1),"")</f>
        <v/>
      </c>
      <c r="T472" s="70" t="str">
        <f>施設状況!$D472&amp;施設状況!$B472</f>
        <v>北区04小規模A・B・C</v>
      </c>
      <c r="U472" s="70" t="str">
        <f>施設状況!$E472</f>
        <v>木育こどもの家屯田園</v>
      </c>
      <c r="V472" s="71"/>
      <c r="W472" s="70"/>
      <c r="DI472" s="54" t="s">
        <v>458</v>
      </c>
      <c r="DJ472" s="54" t="s">
        <v>1106</v>
      </c>
    </row>
    <row r="473" spans="1:114" s="52" customFormat="1">
      <c r="A473" s="61">
        <v>200103</v>
      </c>
      <c r="B473" s="84" t="s">
        <v>308</v>
      </c>
      <c r="C473" s="84" t="s">
        <v>1302</v>
      </c>
      <c r="D473" s="84" t="s">
        <v>156</v>
      </c>
      <c r="E473" s="85" t="s">
        <v>1652</v>
      </c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4"/>
      <c r="Q473" s="69">
        <f t="shared" si="66"/>
        <v>200103</v>
      </c>
      <c r="R473" s="69">
        <f>COUNTIF($T$4:T473,T473)</f>
        <v>12</v>
      </c>
      <c r="S473" s="69" t="str">
        <f>IF(R473=1,COUNTIF($R$4:R473,1),"")</f>
        <v/>
      </c>
      <c r="T473" s="70" t="str">
        <f>施設状況!$D473&amp;施設状況!$B473</f>
        <v>北区04小規模A・B・C</v>
      </c>
      <c r="U473" s="70" t="str">
        <f>施設状況!$E473</f>
        <v>きずな新琴似保育園</v>
      </c>
      <c r="V473" s="71"/>
      <c r="W473" s="70"/>
      <c r="DI473" s="54" t="s">
        <v>480</v>
      </c>
      <c r="DJ473" s="54" t="s">
        <v>1107</v>
      </c>
    </row>
    <row r="474" spans="1:114" s="52" customFormat="1">
      <c r="A474" s="61">
        <v>200109</v>
      </c>
      <c r="B474" s="84" t="s">
        <v>308</v>
      </c>
      <c r="C474" s="84" t="s">
        <v>1302</v>
      </c>
      <c r="D474" s="84" t="s">
        <v>156</v>
      </c>
      <c r="E474" s="85" t="s">
        <v>1653</v>
      </c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4"/>
      <c r="Q474" s="69">
        <f t="shared" si="66"/>
        <v>200109</v>
      </c>
      <c r="R474" s="69">
        <f>COUNTIF($T$4:T474,T474)</f>
        <v>13</v>
      </c>
      <c r="S474" s="69" t="str">
        <f>IF(R474=1,COUNTIF($R$4:R474,1),"")</f>
        <v/>
      </c>
      <c r="T474" s="70" t="str">
        <f>施設状況!$D474&amp;施設状況!$B474</f>
        <v>北区04小規模A・B・C</v>
      </c>
      <c r="U474" s="70" t="str">
        <f>施設状況!$E474</f>
        <v>アートチャイルドケア札幌あいの里保育園</v>
      </c>
      <c r="V474" s="71"/>
      <c r="W474" s="70"/>
      <c r="DI474" s="54" t="s">
        <v>944</v>
      </c>
      <c r="DJ474" s="54" t="s">
        <v>1108</v>
      </c>
    </row>
    <row r="475" spans="1:114" s="52" customFormat="1">
      <c r="A475" s="61">
        <v>200110</v>
      </c>
      <c r="B475" s="84" t="s">
        <v>308</v>
      </c>
      <c r="C475" s="84" t="s">
        <v>1302</v>
      </c>
      <c r="D475" s="84" t="s">
        <v>156</v>
      </c>
      <c r="E475" s="85" t="s">
        <v>1654</v>
      </c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4"/>
      <c r="Q475" s="69">
        <f t="shared" si="66"/>
        <v>200110</v>
      </c>
      <c r="R475" s="69">
        <f>COUNTIF($T$4:T475,T475)</f>
        <v>14</v>
      </c>
      <c r="S475" s="69" t="str">
        <f>IF(R475=1,COUNTIF($R$4:R475,1),"")</f>
        <v/>
      </c>
      <c r="T475" s="70" t="str">
        <f>施設状況!$D475&amp;施設状況!$B475</f>
        <v>北区04小規模A・B・C</v>
      </c>
      <c r="U475" s="70" t="str">
        <f>施設状況!$E475</f>
        <v>木育こどもの家新川園</v>
      </c>
      <c r="V475" s="71"/>
      <c r="W475" s="70"/>
      <c r="DI475" s="54" t="s">
        <v>1109</v>
      </c>
      <c r="DJ475" s="54" t="s">
        <v>1110</v>
      </c>
    </row>
    <row r="476" spans="1:114" s="52" customFormat="1">
      <c r="A476" s="61">
        <v>300059</v>
      </c>
      <c r="B476" s="84" t="s">
        <v>308</v>
      </c>
      <c r="C476" s="84" t="s">
        <v>1302</v>
      </c>
      <c r="D476" s="84" t="s">
        <v>185</v>
      </c>
      <c r="E476" s="85" t="s">
        <v>348</v>
      </c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4"/>
      <c r="Q476" s="69">
        <f t="shared" si="66"/>
        <v>300059</v>
      </c>
      <c r="R476" s="69">
        <f>COUNTIF($T$4:T476,T476)</f>
        <v>1</v>
      </c>
      <c r="S476" s="69">
        <f>IF(R476=1,COUNTIF($R$4:R476,1),"")</f>
        <v>33</v>
      </c>
      <c r="T476" s="70" t="str">
        <f>施設状況!$D476&amp;施設状況!$B476</f>
        <v>東区04小規模A・B・C</v>
      </c>
      <c r="U476" s="70" t="str">
        <f>施設状況!$E476</f>
        <v>あいあい保育園</v>
      </c>
      <c r="V476" s="71"/>
      <c r="W476" s="70"/>
      <c r="DI476" s="54" t="s">
        <v>855</v>
      </c>
      <c r="DJ476" s="54" t="s">
        <v>1111</v>
      </c>
    </row>
    <row r="477" spans="1:114" s="52" customFormat="1">
      <c r="A477" s="61">
        <v>300069</v>
      </c>
      <c r="B477" s="84" t="s">
        <v>308</v>
      </c>
      <c r="C477" s="84" t="s">
        <v>1302</v>
      </c>
      <c r="D477" s="84" t="s">
        <v>185</v>
      </c>
      <c r="E477" s="85" t="s">
        <v>349</v>
      </c>
      <c r="F477" s="85"/>
      <c r="G477" s="85"/>
      <c r="H477" s="85"/>
      <c r="I477" s="87"/>
      <c r="J477" s="85"/>
      <c r="K477" s="85"/>
      <c r="L477" s="85"/>
      <c r="M477" s="87"/>
      <c r="N477" s="87"/>
      <c r="O477" s="85"/>
      <c r="P477" s="76"/>
      <c r="Q477" s="69">
        <f t="shared" si="66"/>
        <v>300069</v>
      </c>
      <c r="R477" s="69">
        <f>COUNTIF($T$4:T477,T477)</f>
        <v>2</v>
      </c>
      <c r="S477" s="69" t="str">
        <f>IF(R477=1,COUNTIF($R$4:R477,1),"")</f>
        <v/>
      </c>
      <c r="T477" s="70" t="str">
        <f>施設状況!$D477&amp;施設状況!$B477</f>
        <v>東区04小規模A・B・C</v>
      </c>
      <c r="U477" s="70" t="str">
        <f>施設状況!$E477</f>
        <v>ぴっころきっず元町</v>
      </c>
      <c r="V477" s="71"/>
      <c r="W477" s="70"/>
      <c r="DI477" s="54" t="s">
        <v>957</v>
      </c>
      <c r="DJ477" s="54" t="s">
        <v>1112</v>
      </c>
    </row>
    <row r="478" spans="1:114" s="52" customFormat="1">
      <c r="A478" s="61">
        <v>300092</v>
      </c>
      <c r="B478" s="84" t="s">
        <v>308</v>
      </c>
      <c r="C478" s="84" t="s">
        <v>1302</v>
      </c>
      <c r="D478" s="84" t="s">
        <v>185</v>
      </c>
      <c r="E478" s="85" t="s">
        <v>1655</v>
      </c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4"/>
      <c r="Q478" s="69">
        <f t="shared" si="66"/>
        <v>300092</v>
      </c>
      <c r="R478" s="69">
        <f>COUNTIF($T$4:T478,T478)</f>
        <v>3</v>
      </c>
      <c r="S478" s="69" t="str">
        <f>IF(R478=1,COUNTIF($R$4:R478,1),"")</f>
        <v/>
      </c>
      <c r="T478" s="70" t="str">
        <f>施設状況!$D478&amp;施設状況!$B478</f>
        <v>東区04小規模A・B・C</v>
      </c>
      <c r="U478" s="70" t="str">
        <f>施設状況!$E478</f>
        <v>びくとりー保育園</v>
      </c>
      <c r="V478" s="71"/>
      <c r="W478" s="70"/>
      <c r="DI478" s="54" t="s">
        <v>546</v>
      </c>
      <c r="DJ478" s="54" t="s">
        <v>1116</v>
      </c>
    </row>
    <row r="479" spans="1:114" s="52" customFormat="1">
      <c r="A479" s="61">
        <v>300082</v>
      </c>
      <c r="B479" s="84" t="s">
        <v>308</v>
      </c>
      <c r="C479" s="84" t="s">
        <v>1302</v>
      </c>
      <c r="D479" s="84" t="s">
        <v>185</v>
      </c>
      <c r="E479" s="85" t="s">
        <v>1656</v>
      </c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4"/>
      <c r="Q479" s="69">
        <f t="shared" si="66"/>
        <v>300082</v>
      </c>
      <c r="R479" s="69">
        <f>COUNTIF($T$4:T479,T479)</f>
        <v>4</v>
      </c>
      <c r="S479" s="69" t="str">
        <f>IF(R479=1,COUNTIF($R$4:R479,1),"")</f>
        <v/>
      </c>
      <c r="T479" s="70" t="str">
        <f>施設状況!$D479&amp;施設状況!$B479</f>
        <v>東区04小規模A・B・C</v>
      </c>
      <c r="U479" s="70" t="str">
        <f>施設状況!$E479</f>
        <v>あうら乳児保育園</v>
      </c>
      <c r="V479" s="71"/>
      <c r="W479" s="70"/>
      <c r="DI479" s="54" t="s">
        <v>964</v>
      </c>
      <c r="DJ479" s="54" t="s">
        <v>1113</v>
      </c>
    </row>
    <row r="480" spans="1:114" s="52" customFormat="1">
      <c r="A480" s="61">
        <v>300087</v>
      </c>
      <c r="B480" s="84" t="s">
        <v>308</v>
      </c>
      <c r="C480" s="84" t="s">
        <v>1302</v>
      </c>
      <c r="D480" s="84" t="s">
        <v>185</v>
      </c>
      <c r="E480" s="85" t="s">
        <v>1751</v>
      </c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4"/>
      <c r="Q480" s="69">
        <f t="shared" si="66"/>
        <v>300087</v>
      </c>
      <c r="R480" s="69">
        <f>COUNTIF($T$4:T480,T480)</f>
        <v>5</v>
      </c>
      <c r="S480" s="69" t="str">
        <f>IF(R480=1,COUNTIF($R$4:R480,1),"")</f>
        <v/>
      </c>
      <c r="T480" s="70" t="str">
        <f>施設状況!$D480&amp;施設状況!$B480</f>
        <v>東区04小規模A・B・C</v>
      </c>
      <c r="U480" s="70" t="str">
        <f>施設状況!$E480</f>
        <v>すこやか保育園</v>
      </c>
      <c r="V480" s="71"/>
      <c r="W480" s="70"/>
      <c r="DI480" s="54" t="s">
        <v>855</v>
      </c>
      <c r="DJ480" s="54" t="s">
        <v>1114</v>
      </c>
    </row>
    <row r="481" spans="1:114" s="52" customFormat="1">
      <c r="A481" s="61">
        <v>300088</v>
      </c>
      <c r="B481" s="84" t="s">
        <v>308</v>
      </c>
      <c r="C481" s="84" t="s">
        <v>1302</v>
      </c>
      <c r="D481" s="84" t="s">
        <v>185</v>
      </c>
      <c r="E481" s="85" t="s">
        <v>1657</v>
      </c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4"/>
      <c r="Q481" s="69">
        <f t="shared" si="66"/>
        <v>300088</v>
      </c>
      <c r="R481" s="69">
        <f>COUNTIF($T$4:T481,T481)</f>
        <v>6</v>
      </c>
      <c r="S481" s="69" t="str">
        <f>IF(R481=1,COUNTIF($R$4:R481,1),"")</f>
        <v/>
      </c>
      <c r="T481" s="70" t="str">
        <f>施設状況!$D481&amp;施設状況!$B481</f>
        <v>東区04小規模A・B・C</v>
      </c>
      <c r="U481" s="70" t="str">
        <f>施設状況!$E481</f>
        <v>おりーぶべりー保育園</v>
      </c>
      <c r="V481" s="71"/>
      <c r="W481" s="70"/>
      <c r="DI481" s="54" t="s">
        <v>562</v>
      </c>
      <c r="DJ481" s="54" t="s">
        <v>1115</v>
      </c>
    </row>
    <row r="482" spans="1:114" s="52" customFormat="1">
      <c r="A482" s="61">
        <v>300094</v>
      </c>
      <c r="B482" s="84" t="s">
        <v>308</v>
      </c>
      <c r="C482" s="84" t="s">
        <v>1302</v>
      </c>
      <c r="D482" s="84" t="s">
        <v>185</v>
      </c>
      <c r="E482" s="85" t="s">
        <v>1658</v>
      </c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4"/>
      <c r="Q482" s="69">
        <f t="shared" si="66"/>
        <v>300094</v>
      </c>
      <c r="R482" s="69">
        <f>COUNTIF($T$4:T482,T482)</f>
        <v>7</v>
      </c>
      <c r="S482" s="69" t="str">
        <f>IF(R482=1,COUNTIF($R$4:R482,1),"")</f>
        <v/>
      </c>
      <c r="T482" s="70" t="str">
        <f>施設状況!$D482&amp;施設状況!$B482</f>
        <v>東区04小規模A・B・C</v>
      </c>
      <c r="U482" s="70" t="str">
        <f>施設状況!$E482</f>
        <v>栄町みつばち保育園</v>
      </c>
      <c r="V482" s="71"/>
      <c r="W482" s="70"/>
      <c r="DI482" s="54" t="s">
        <v>1117</v>
      </c>
      <c r="DJ482" s="54" t="s">
        <v>1118</v>
      </c>
    </row>
    <row r="483" spans="1:114" s="52" customFormat="1">
      <c r="A483" s="61">
        <v>300095</v>
      </c>
      <c r="B483" s="84" t="s">
        <v>308</v>
      </c>
      <c r="C483" s="84" t="s">
        <v>1302</v>
      </c>
      <c r="D483" s="84" t="s">
        <v>185</v>
      </c>
      <c r="E483" s="85" t="s">
        <v>1659</v>
      </c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4"/>
      <c r="Q483" s="69">
        <f t="shared" si="66"/>
        <v>300095</v>
      </c>
      <c r="R483" s="69">
        <f>COUNTIF($T$4:T483,T483)</f>
        <v>8</v>
      </c>
      <c r="S483" s="69" t="str">
        <f>IF(R483=1,COUNTIF($R$4:R483,1),"")</f>
        <v/>
      </c>
      <c r="T483" s="70" t="str">
        <f>施設状況!$D483&amp;施設状況!$B483</f>
        <v>東区04小規模A・B・C</v>
      </c>
      <c r="U483" s="70" t="str">
        <f>施設状況!$E483</f>
        <v>あうら元町乳児保育園</v>
      </c>
      <c r="V483" s="71"/>
      <c r="W483" s="70"/>
      <c r="DI483" s="54" t="s">
        <v>1119</v>
      </c>
      <c r="DJ483" s="54" t="s">
        <v>1120</v>
      </c>
    </row>
    <row r="484" spans="1:114" s="52" customFormat="1">
      <c r="A484" s="61">
        <v>300096</v>
      </c>
      <c r="B484" s="84" t="s">
        <v>308</v>
      </c>
      <c r="C484" s="84" t="s">
        <v>1302</v>
      </c>
      <c r="D484" s="84" t="s">
        <v>185</v>
      </c>
      <c r="E484" s="85" t="s">
        <v>1660</v>
      </c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4"/>
      <c r="Q484" s="69">
        <f t="shared" si="66"/>
        <v>300096</v>
      </c>
      <c r="R484" s="69">
        <f>COUNTIF($T$4:T484,T484)</f>
        <v>9</v>
      </c>
      <c r="S484" s="69" t="str">
        <f>IF(R484=1,COUNTIF($R$4:R484,1),"")</f>
        <v/>
      </c>
      <c r="T484" s="70" t="str">
        <f>施設状況!$D484&amp;施設状況!$B484</f>
        <v>東区04小規模A・B・C</v>
      </c>
      <c r="U484" s="70" t="str">
        <f>施設状況!$E484</f>
        <v>苗穂みらいのたね</v>
      </c>
      <c r="V484" s="71"/>
      <c r="W484" s="70"/>
      <c r="DI484" s="54" t="s">
        <v>971</v>
      </c>
      <c r="DJ484" s="54" t="s">
        <v>1121</v>
      </c>
    </row>
    <row r="485" spans="1:114" s="52" customFormat="1">
      <c r="A485" s="61">
        <v>300097</v>
      </c>
      <c r="B485" s="84" t="s">
        <v>308</v>
      </c>
      <c r="C485" s="84" t="s">
        <v>1302</v>
      </c>
      <c r="D485" s="84" t="s">
        <v>185</v>
      </c>
      <c r="E485" s="85" t="s">
        <v>1661</v>
      </c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4"/>
      <c r="Q485" s="69">
        <f t="shared" si="66"/>
        <v>300097</v>
      </c>
      <c r="R485" s="69">
        <f>COUNTIF($T$4:T485,T485)</f>
        <v>10</v>
      </c>
      <c r="S485" s="69" t="str">
        <f>IF(R485=1,COUNTIF($R$4:R485,1),"")</f>
        <v/>
      </c>
      <c r="T485" s="70" t="str">
        <f>施設状況!$D485&amp;施設状況!$B485</f>
        <v>東区04小規模A・B・C</v>
      </c>
      <c r="U485" s="70" t="str">
        <f>施設状況!$E485</f>
        <v>こくあの彩保育園</v>
      </c>
      <c r="V485" s="71"/>
      <c r="W485" s="70"/>
      <c r="DI485" s="54" t="s">
        <v>570</v>
      </c>
      <c r="DJ485" s="54" t="s">
        <v>1122</v>
      </c>
    </row>
    <row r="486" spans="1:114" s="52" customFormat="1">
      <c r="A486" s="61">
        <v>300098</v>
      </c>
      <c r="B486" s="84" t="s">
        <v>308</v>
      </c>
      <c r="C486" s="84" t="s">
        <v>1302</v>
      </c>
      <c r="D486" s="84" t="s">
        <v>185</v>
      </c>
      <c r="E486" s="85" t="s">
        <v>350</v>
      </c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4"/>
      <c r="Q486" s="69">
        <f t="shared" si="66"/>
        <v>300098</v>
      </c>
      <c r="R486" s="69">
        <f>COUNTIF($T$4:T486,T486)</f>
        <v>11</v>
      </c>
      <c r="S486" s="69" t="str">
        <f>IF(R486=1,COUNTIF($R$4:R486,1),"")</f>
        <v/>
      </c>
      <c r="T486" s="70" t="str">
        <f>施設状況!$D486&amp;施設状況!$B486</f>
        <v>東区04小規模A・B・C</v>
      </c>
      <c r="U486" s="70" t="str">
        <f>施設状況!$E486</f>
        <v>カシオペア</v>
      </c>
      <c r="V486" s="71"/>
      <c r="W486" s="70"/>
      <c r="DI486" s="54" t="s">
        <v>530</v>
      </c>
      <c r="DJ486" s="54" t="s">
        <v>1123</v>
      </c>
    </row>
    <row r="487" spans="1:114" s="52" customFormat="1">
      <c r="A487" s="61">
        <v>300099</v>
      </c>
      <c r="B487" s="84" t="s">
        <v>308</v>
      </c>
      <c r="C487" s="84" t="s">
        <v>1302</v>
      </c>
      <c r="D487" s="84" t="s">
        <v>185</v>
      </c>
      <c r="E487" s="85" t="s">
        <v>1662</v>
      </c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4"/>
      <c r="Q487" s="69">
        <f t="shared" si="66"/>
        <v>300099</v>
      </c>
      <c r="R487" s="69">
        <f>COUNTIF($T$4:T487,T487)</f>
        <v>12</v>
      </c>
      <c r="S487" s="69" t="str">
        <f>IF(R487=1,COUNTIF($R$4:R487,1),"")</f>
        <v/>
      </c>
      <c r="T487" s="70" t="str">
        <f>施設状況!$D487&amp;施設状況!$B487</f>
        <v>東区04小規模A・B・C</v>
      </c>
      <c r="U487" s="70" t="str">
        <f>施設状況!$E487</f>
        <v>あんあん乳児保育園環状通東ルーム</v>
      </c>
      <c r="V487" s="71"/>
      <c r="W487" s="70"/>
      <c r="DI487" s="54" t="s">
        <v>859</v>
      </c>
      <c r="DJ487" s="54" t="s">
        <v>1124</v>
      </c>
    </row>
    <row r="488" spans="1:114" s="52" customFormat="1">
      <c r="A488" s="61">
        <v>300108</v>
      </c>
      <c r="B488" s="84" t="s">
        <v>308</v>
      </c>
      <c r="C488" s="84" t="s">
        <v>1302</v>
      </c>
      <c r="D488" s="84" t="s">
        <v>185</v>
      </c>
      <c r="E488" s="85" t="s">
        <v>1663</v>
      </c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4"/>
      <c r="Q488" s="69">
        <f t="shared" si="66"/>
        <v>300108</v>
      </c>
      <c r="R488" s="69">
        <f>COUNTIF($T$4:T488,T488)</f>
        <v>13</v>
      </c>
      <c r="S488" s="69" t="str">
        <f>IF(R488=1,COUNTIF($R$4:R488,1),"")</f>
        <v/>
      </c>
      <c r="T488" s="70" t="str">
        <f>施設状況!$D488&amp;施設状況!$B488</f>
        <v>東区04小規模A・B・C</v>
      </c>
      <c r="U488" s="70" t="str">
        <f>施設状況!$E488</f>
        <v>北７条はな保育園</v>
      </c>
      <c r="V488" s="71"/>
      <c r="W488" s="70"/>
      <c r="DI488" s="54" t="s">
        <v>538</v>
      </c>
      <c r="DJ488" s="54" t="s">
        <v>1125</v>
      </c>
    </row>
    <row r="489" spans="1:114" s="52" customFormat="1">
      <c r="A489" s="61">
        <v>400046</v>
      </c>
      <c r="B489" s="84" t="s">
        <v>308</v>
      </c>
      <c r="C489" s="84" t="s">
        <v>1302</v>
      </c>
      <c r="D489" s="84" t="s">
        <v>210</v>
      </c>
      <c r="E489" s="85" t="s">
        <v>351</v>
      </c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4"/>
      <c r="Q489" s="69">
        <f t="shared" si="66"/>
        <v>400046</v>
      </c>
      <c r="R489" s="69">
        <f>COUNTIF($T$4:T489,T489)</f>
        <v>1</v>
      </c>
      <c r="S489" s="69">
        <f>IF(R489=1,COUNTIF($R$4:R489,1),"")</f>
        <v>34</v>
      </c>
      <c r="T489" s="70" t="str">
        <f>施設状況!$D489&amp;施設状況!$B489</f>
        <v>白石区04小規模A・B・C</v>
      </c>
      <c r="U489" s="70" t="str">
        <f>施設状況!$E489</f>
        <v>ぴっころきっず白石駅前</v>
      </c>
      <c r="V489" s="71"/>
      <c r="W489" s="70"/>
      <c r="DI489" s="54" t="s">
        <v>598</v>
      </c>
      <c r="DJ489" s="54" t="s">
        <v>1126</v>
      </c>
    </row>
    <row r="490" spans="1:114" s="52" customFormat="1">
      <c r="A490" s="61">
        <v>400048</v>
      </c>
      <c r="B490" s="84" t="s">
        <v>308</v>
      </c>
      <c r="C490" s="84" t="s">
        <v>1302</v>
      </c>
      <c r="D490" s="84" t="s">
        <v>210</v>
      </c>
      <c r="E490" s="85" t="s">
        <v>352</v>
      </c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4"/>
      <c r="Q490" s="69">
        <f t="shared" si="66"/>
        <v>400048</v>
      </c>
      <c r="R490" s="69">
        <f>COUNTIF($T$4:T490,T490)</f>
        <v>2</v>
      </c>
      <c r="S490" s="69" t="str">
        <f>IF(R490=1,COUNTIF($R$4:R490,1),"")</f>
        <v/>
      </c>
      <c r="T490" s="70" t="str">
        <f>施設状況!$D490&amp;施設状況!$B490</f>
        <v>白石区04小規模A・B・C</v>
      </c>
      <c r="U490" s="70" t="str">
        <f>施設状況!$E490</f>
        <v>保育室すまいる</v>
      </c>
      <c r="V490" s="71"/>
      <c r="W490" s="70"/>
      <c r="DI490" s="54" t="s">
        <v>632</v>
      </c>
      <c r="DJ490" s="54" t="s">
        <v>1127</v>
      </c>
    </row>
    <row r="491" spans="1:114" s="52" customFormat="1">
      <c r="A491" s="61">
        <v>400056</v>
      </c>
      <c r="B491" s="84" t="s">
        <v>308</v>
      </c>
      <c r="C491" s="84" t="s">
        <v>1302</v>
      </c>
      <c r="D491" s="84" t="s">
        <v>210</v>
      </c>
      <c r="E491" s="85" t="s">
        <v>353</v>
      </c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4"/>
      <c r="Q491" s="69">
        <f t="shared" si="66"/>
        <v>400056</v>
      </c>
      <c r="R491" s="69">
        <f>COUNTIF($T$4:T491,T491)</f>
        <v>3</v>
      </c>
      <c r="S491" s="69" t="str">
        <f>IF(R491=1,COUNTIF($R$4:R491,1),"")</f>
        <v/>
      </c>
      <c r="T491" s="70" t="str">
        <f>施設状況!$D491&amp;施設状況!$B491</f>
        <v>白石区04小規模A・B・C</v>
      </c>
      <c r="U491" s="70" t="str">
        <f>施設状況!$E491</f>
        <v>ぴっころきっず東札幌</v>
      </c>
      <c r="V491" s="71"/>
      <c r="W491" s="70"/>
      <c r="DI491" s="54" t="s">
        <v>608</v>
      </c>
      <c r="DJ491" s="54" t="s">
        <v>1128</v>
      </c>
    </row>
    <row r="492" spans="1:114" s="52" customFormat="1">
      <c r="A492" s="61">
        <v>400065</v>
      </c>
      <c r="B492" s="84" t="s">
        <v>308</v>
      </c>
      <c r="C492" s="84" t="s">
        <v>1302</v>
      </c>
      <c r="D492" s="84" t="s">
        <v>210</v>
      </c>
      <c r="E492" s="85" t="s">
        <v>1664</v>
      </c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4"/>
      <c r="Q492" s="69">
        <f t="shared" si="66"/>
        <v>400065</v>
      </c>
      <c r="R492" s="69">
        <f>COUNTIF($T$4:T492,T492)</f>
        <v>4</v>
      </c>
      <c r="S492" s="69" t="str">
        <f>IF(R492=1,COUNTIF($R$4:R492,1),"")</f>
        <v/>
      </c>
      <c r="T492" s="70" t="str">
        <f>施設状況!$D492&amp;施設状況!$B492</f>
        <v>白石区04小規模A・B・C</v>
      </c>
      <c r="U492" s="70" t="str">
        <f>施設状況!$E492</f>
        <v>大藤子ども園ほんごう館</v>
      </c>
      <c r="V492" s="71"/>
      <c r="W492" s="70"/>
      <c r="DI492" s="54" t="s">
        <v>869</v>
      </c>
      <c r="DJ492" s="54" t="s">
        <v>1129</v>
      </c>
    </row>
    <row r="493" spans="1:114" s="52" customFormat="1">
      <c r="A493" s="61">
        <v>400071</v>
      </c>
      <c r="B493" s="84" t="s">
        <v>308</v>
      </c>
      <c r="C493" s="84" t="s">
        <v>1302</v>
      </c>
      <c r="D493" s="84" t="s">
        <v>210</v>
      </c>
      <c r="E493" s="85" t="s">
        <v>1665</v>
      </c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4"/>
      <c r="Q493" s="69">
        <f t="shared" si="66"/>
        <v>400071</v>
      </c>
      <c r="R493" s="69">
        <f>COUNTIF($T$4:T493,T493)</f>
        <v>5</v>
      </c>
      <c r="S493" s="69" t="str">
        <f>IF(R493=1,COUNTIF($R$4:R493,1),"")</f>
        <v/>
      </c>
      <c r="T493" s="70" t="str">
        <f>施設状況!$D493&amp;施設状況!$B493</f>
        <v>白石区04小規模A・B・C</v>
      </c>
      <c r="U493" s="70" t="str">
        <f>施設状況!$E493</f>
        <v>大藤子ども園しらかば館</v>
      </c>
      <c r="V493" s="71"/>
      <c r="W493" s="70"/>
      <c r="DI493" s="54" t="s">
        <v>604</v>
      </c>
      <c r="DJ493" s="54" t="s">
        <v>1130</v>
      </c>
    </row>
    <row r="494" spans="1:114" s="52" customFormat="1">
      <c r="A494" s="61">
        <v>400072</v>
      </c>
      <c r="B494" s="84" t="s">
        <v>308</v>
      </c>
      <c r="C494" s="84" t="s">
        <v>1302</v>
      </c>
      <c r="D494" s="84" t="s">
        <v>210</v>
      </c>
      <c r="E494" s="85" t="s">
        <v>1666</v>
      </c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4"/>
      <c r="Q494" s="69">
        <f t="shared" si="66"/>
        <v>400072</v>
      </c>
      <c r="R494" s="69">
        <f>COUNTIF($T$4:T494,T494)</f>
        <v>6</v>
      </c>
      <c r="S494" s="69" t="str">
        <f>IF(R494=1,COUNTIF($R$4:R494,1),"")</f>
        <v/>
      </c>
      <c r="T494" s="70" t="str">
        <f>施設状況!$D494&amp;施設状況!$B494</f>
        <v>白石区04小規模A・B・C</v>
      </c>
      <c r="U494" s="70" t="str">
        <f>施設状況!$E494</f>
        <v>にこまるえん東白石</v>
      </c>
      <c r="V494" s="71"/>
      <c r="W494" s="70"/>
      <c r="DI494" s="54" t="s">
        <v>869</v>
      </c>
      <c r="DJ494" s="54" t="s">
        <v>1131</v>
      </c>
    </row>
    <row r="495" spans="1:114" s="52" customFormat="1">
      <c r="A495" s="61">
        <v>400077</v>
      </c>
      <c r="B495" s="84" t="s">
        <v>308</v>
      </c>
      <c r="C495" s="84" t="s">
        <v>1302</v>
      </c>
      <c r="D495" s="84" t="s">
        <v>210</v>
      </c>
      <c r="E495" s="85" t="s">
        <v>354</v>
      </c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4"/>
      <c r="Q495" s="69">
        <f t="shared" si="66"/>
        <v>400077</v>
      </c>
      <c r="R495" s="69">
        <f>COUNTIF($T$4:T495,T495)</f>
        <v>7</v>
      </c>
      <c r="S495" s="69" t="str">
        <f>IF(R495=1,COUNTIF($R$4:R495,1),"")</f>
        <v/>
      </c>
      <c r="T495" s="70" t="str">
        <f>施設状況!$D495&amp;施設状況!$B495</f>
        <v>白石区04小規模A・B・C</v>
      </c>
      <c r="U495" s="70" t="str">
        <f>施設状況!$E495</f>
        <v>保育ママだんだん</v>
      </c>
      <c r="V495" s="71"/>
      <c r="W495" s="70"/>
      <c r="DI495" s="54" t="s">
        <v>993</v>
      </c>
      <c r="DJ495" s="54" t="s">
        <v>1132</v>
      </c>
    </row>
    <row r="496" spans="1:114" s="52" customFormat="1">
      <c r="A496" s="61">
        <v>400078</v>
      </c>
      <c r="B496" s="84" t="s">
        <v>308</v>
      </c>
      <c r="C496" s="84" t="s">
        <v>1302</v>
      </c>
      <c r="D496" s="84" t="s">
        <v>210</v>
      </c>
      <c r="E496" s="85" t="s">
        <v>1667</v>
      </c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4"/>
      <c r="Q496" s="69">
        <f t="shared" si="66"/>
        <v>400078</v>
      </c>
      <c r="R496" s="69">
        <f>COUNTIF($T$4:T496,T496)</f>
        <v>8</v>
      </c>
      <c r="S496" s="69" t="str">
        <f>IF(R496=1,COUNTIF($R$4:R496,1),"")</f>
        <v/>
      </c>
      <c r="T496" s="70" t="str">
        <f>施設状況!$D496&amp;施設状況!$B496</f>
        <v>白石区04小規模A・B・C</v>
      </c>
      <c r="U496" s="70" t="str">
        <f>施設状況!$E496</f>
        <v>白石よつば保育園</v>
      </c>
      <c r="V496" s="71"/>
      <c r="W496" s="70"/>
      <c r="DI496" s="54" t="s">
        <v>630</v>
      </c>
      <c r="DJ496" s="54" t="s">
        <v>1133</v>
      </c>
    </row>
    <row r="497" spans="1:114" s="52" customFormat="1">
      <c r="A497" s="61">
        <v>400079</v>
      </c>
      <c r="B497" s="84" t="s">
        <v>308</v>
      </c>
      <c r="C497" s="84" t="s">
        <v>1302</v>
      </c>
      <c r="D497" s="84" t="s">
        <v>210</v>
      </c>
      <c r="E497" s="85" t="s">
        <v>1668</v>
      </c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4"/>
      <c r="Q497" s="69">
        <f t="shared" si="66"/>
        <v>400079</v>
      </c>
      <c r="R497" s="69">
        <f>COUNTIF($T$4:T497,T497)</f>
        <v>9</v>
      </c>
      <c r="S497" s="69" t="str">
        <f>IF(R497=1,COUNTIF($R$4:R497,1),"")</f>
        <v/>
      </c>
      <c r="T497" s="70" t="str">
        <f>施設状況!$D497&amp;施設状況!$B497</f>
        <v>白石区04小規模A・B・C</v>
      </c>
      <c r="U497" s="70" t="str">
        <f>施設状況!$E497</f>
        <v>にこまるえん南郷</v>
      </c>
      <c r="V497" s="71"/>
      <c r="W497" s="70"/>
      <c r="DI497" s="54" t="s">
        <v>869</v>
      </c>
      <c r="DJ497" s="54" t="s">
        <v>1134</v>
      </c>
    </row>
    <row r="498" spans="1:114" s="52" customFormat="1">
      <c r="A498" s="61">
        <v>400080</v>
      </c>
      <c r="B498" s="84" t="s">
        <v>308</v>
      </c>
      <c r="C498" s="84" t="s">
        <v>1302</v>
      </c>
      <c r="D498" s="84" t="s">
        <v>210</v>
      </c>
      <c r="E498" s="85" t="s">
        <v>1669</v>
      </c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4"/>
      <c r="Q498" s="69">
        <f t="shared" si="66"/>
        <v>400080</v>
      </c>
      <c r="R498" s="69">
        <f>COUNTIF($T$4:T498,T498)</f>
        <v>10</v>
      </c>
      <c r="S498" s="69" t="str">
        <f>IF(R498=1,COUNTIF($R$4:R498,1),"")</f>
        <v/>
      </c>
      <c r="T498" s="70" t="str">
        <f>施設状況!$D498&amp;施設状況!$B498</f>
        <v>白石区04小規模A・B・C</v>
      </c>
      <c r="U498" s="70" t="str">
        <f>施設状況!$E498</f>
        <v>もりのなかま保育園菊水元町園</v>
      </c>
      <c r="V498" s="71"/>
      <c r="W498" s="70"/>
      <c r="DI498" s="54" t="s">
        <v>1135</v>
      </c>
      <c r="DJ498" s="54" t="s">
        <v>1136</v>
      </c>
    </row>
    <row r="499" spans="1:114" s="52" customFormat="1">
      <c r="A499" s="61">
        <v>400081</v>
      </c>
      <c r="B499" s="84" t="s">
        <v>308</v>
      </c>
      <c r="C499" s="84" t="s">
        <v>1302</v>
      </c>
      <c r="D499" s="84" t="s">
        <v>210</v>
      </c>
      <c r="E499" s="85" t="s">
        <v>1670</v>
      </c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4"/>
      <c r="Q499" s="69">
        <f t="shared" si="66"/>
        <v>400081</v>
      </c>
      <c r="R499" s="69">
        <f>COUNTIF($T$4:T499,T499)</f>
        <v>11</v>
      </c>
      <c r="S499" s="69" t="str">
        <f>IF(R499=1,COUNTIF($R$4:R499,1),"")</f>
        <v/>
      </c>
      <c r="T499" s="70" t="str">
        <f>施設状況!$D499&amp;施設状況!$B499</f>
        <v>白石区04小規模A・B・C</v>
      </c>
      <c r="U499" s="70" t="str">
        <f>施設状況!$E499</f>
        <v>ちゅうわ南郷保育園</v>
      </c>
      <c r="V499" s="71"/>
      <c r="W499" s="70"/>
      <c r="DI499" s="54" t="s">
        <v>614</v>
      </c>
      <c r="DJ499" s="54" t="s">
        <v>1137</v>
      </c>
    </row>
    <row r="500" spans="1:114" s="52" customFormat="1">
      <c r="A500" s="61">
        <v>400084</v>
      </c>
      <c r="B500" s="84" t="s">
        <v>308</v>
      </c>
      <c r="C500" s="84" t="s">
        <v>1302</v>
      </c>
      <c r="D500" s="84" t="s">
        <v>210</v>
      </c>
      <c r="E500" s="85" t="s">
        <v>1671</v>
      </c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4"/>
      <c r="Q500" s="69">
        <f t="shared" si="66"/>
        <v>400084</v>
      </c>
      <c r="R500" s="69">
        <f>COUNTIF($T$4:T500,T500)</f>
        <v>12</v>
      </c>
      <c r="S500" s="69" t="str">
        <f>IF(R500=1,COUNTIF($R$4:R500,1),"")</f>
        <v/>
      </c>
      <c r="T500" s="70" t="str">
        <f>施設状況!$D500&amp;施設状況!$B500</f>
        <v>白石区04小規模A・B・C</v>
      </c>
      <c r="U500" s="70" t="str">
        <f>施設状況!$E500</f>
        <v>木育こどもの家白石園</v>
      </c>
      <c r="V500" s="71"/>
      <c r="W500" s="70"/>
      <c r="DI500" s="54" t="s">
        <v>602</v>
      </c>
      <c r="DJ500" s="54" t="s">
        <v>1138</v>
      </c>
    </row>
    <row r="501" spans="1:114" s="52" customFormat="1">
      <c r="A501" s="61">
        <v>450051</v>
      </c>
      <c r="B501" s="84" t="s">
        <v>308</v>
      </c>
      <c r="C501" s="84" t="s">
        <v>1302</v>
      </c>
      <c r="D501" s="84" t="s">
        <v>227</v>
      </c>
      <c r="E501" s="85" t="s">
        <v>1672</v>
      </c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4"/>
      <c r="Q501" s="69">
        <f t="shared" si="66"/>
        <v>450051</v>
      </c>
      <c r="R501" s="69">
        <f>COUNTIF($T$4:T501,T501)</f>
        <v>1</v>
      </c>
      <c r="S501" s="69">
        <f>IF(R501=1,COUNTIF($R$4:R501,1),"")</f>
        <v>35</v>
      </c>
      <c r="T501" s="70" t="str">
        <f>施設状況!$D501&amp;施設状況!$B501</f>
        <v>厚別区04小規模A・B・C</v>
      </c>
      <c r="U501" s="70" t="str">
        <f>施設状況!$E501</f>
        <v>サクラ保育園厚別西</v>
      </c>
      <c r="V501" s="71"/>
      <c r="W501" s="70"/>
      <c r="DI501" s="54" t="s">
        <v>1139</v>
      </c>
      <c r="DJ501" s="54" t="s">
        <v>1140</v>
      </c>
    </row>
    <row r="502" spans="1:114" s="52" customFormat="1">
      <c r="A502" s="61">
        <v>450053</v>
      </c>
      <c r="B502" s="84" t="s">
        <v>308</v>
      </c>
      <c r="C502" s="84" t="s">
        <v>1302</v>
      </c>
      <c r="D502" s="84" t="s">
        <v>227</v>
      </c>
      <c r="E502" s="85" t="s">
        <v>1239</v>
      </c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4"/>
      <c r="Q502" s="69">
        <f t="shared" si="66"/>
        <v>450053</v>
      </c>
      <c r="R502" s="69">
        <f>COUNTIF($T$4:T502,T502)</f>
        <v>2</v>
      </c>
      <c r="S502" s="69" t="str">
        <f>IF(R502=1,COUNTIF($R$4:R502,1),"")</f>
        <v/>
      </c>
      <c r="T502" s="70" t="str">
        <f>施設状況!$D502&amp;施設状況!$B502</f>
        <v>厚別区04小規模A・B・C</v>
      </c>
      <c r="U502" s="70" t="str">
        <f>施設状況!$E502</f>
        <v>はぐくみ園厚別</v>
      </c>
      <c r="V502" s="71"/>
      <c r="W502" s="70"/>
      <c r="DI502" s="54" t="s">
        <v>526</v>
      </c>
      <c r="DJ502" s="54" t="s">
        <v>1369</v>
      </c>
    </row>
    <row r="503" spans="1:114" s="52" customFormat="1">
      <c r="A503" s="61">
        <v>450054</v>
      </c>
      <c r="B503" s="84" t="s">
        <v>308</v>
      </c>
      <c r="C503" s="84" t="s">
        <v>1302</v>
      </c>
      <c r="D503" s="84" t="s">
        <v>227</v>
      </c>
      <c r="E503" s="85" t="s">
        <v>1240</v>
      </c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4"/>
      <c r="Q503" s="69">
        <f t="shared" si="66"/>
        <v>450054</v>
      </c>
      <c r="R503" s="69">
        <f>COUNTIF($T$4:T503,T503)</f>
        <v>3</v>
      </c>
      <c r="S503" s="69" t="str">
        <f>IF(R503=1,COUNTIF($R$4:R503,1),"")</f>
        <v/>
      </c>
      <c r="T503" s="70" t="str">
        <f>施設状況!$D503&amp;施設状況!$B503</f>
        <v>厚別区04小規模A・B・C</v>
      </c>
      <c r="U503" s="70" t="str">
        <f>施設状況!$E503</f>
        <v>みんなのナーサリー</v>
      </c>
      <c r="V503" s="71"/>
      <c r="W503" s="70"/>
      <c r="DI503" s="54" t="s">
        <v>526</v>
      </c>
      <c r="DJ503" s="54" t="s">
        <v>1370</v>
      </c>
    </row>
    <row r="504" spans="1:114" s="52" customFormat="1">
      <c r="A504" s="61">
        <v>450055</v>
      </c>
      <c r="B504" s="84" t="s">
        <v>308</v>
      </c>
      <c r="C504" s="84" t="s">
        <v>1302</v>
      </c>
      <c r="D504" s="84" t="s">
        <v>227</v>
      </c>
      <c r="E504" s="85" t="s">
        <v>1241</v>
      </c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4"/>
      <c r="Q504" s="69">
        <f t="shared" si="66"/>
        <v>450055</v>
      </c>
      <c r="R504" s="69">
        <f>COUNTIF($T$4:T504,T504)</f>
        <v>4</v>
      </c>
      <c r="S504" s="69" t="str">
        <f>IF(R504=1,COUNTIF($R$4:R504,1),"")</f>
        <v/>
      </c>
      <c r="T504" s="70" t="str">
        <f>施設状況!$D504&amp;施設状況!$B504</f>
        <v>厚別区04小規模A・B・C</v>
      </c>
      <c r="U504" s="70" t="str">
        <f>施設状況!$E504</f>
        <v>サクラ保育園上野幌</v>
      </c>
      <c r="V504" s="71"/>
      <c r="W504" s="70"/>
      <c r="DI504" s="54" t="s">
        <v>1326</v>
      </c>
      <c r="DJ504" s="54" t="s">
        <v>1371</v>
      </c>
    </row>
    <row r="505" spans="1:114" s="52" customFormat="1">
      <c r="A505" s="61">
        <v>450056</v>
      </c>
      <c r="B505" s="84" t="s">
        <v>308</v>
      </c>
      <c r="C505" s="84" t="s">
        <v>1302</v>
      </c>
      <c r="D505" s="84" t="s">
        <v>227</v>
      </c>
      <c r="E505" s="85" t="s">
        <v>1242</v>
      </c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4"/>
      <c r="Q505" s="69">
        <f t="shared" si="66"/>
        <v>450056</v>
      </c>
      <c r="R505" s="69">
        <f>COUNTIF($T$4:T505,T505)</f>
        <v>5</v>
      </c>
      <c r="S505" s="69" t="str">
        <f>IF(R505=1,COUNTIF($R$4:R505,1),"")</f>
        <v/>
      </c>
      <c r="T505" s="70" t="str">
        <f>施設状況!$D505&amp;施設状況!$B505</f>
        <v>厚別区04小規模A・B・C</v>
      </c>
      <c r="U505" s="70" t="str">
        <f>施設状況!$E505</f>
        <v>ひばりが丘あんさんぶる保育園</v>
      </c>
      <c r="V505" s="71"/>
      <c r="W505" s="70"/>
      <c r="DI505" s="54" t="s">
        <v>657</v>
      </c>
      <c r="DJ505" s="54" t="s">
        <v>1372</v>
      </c>
    </row>
    <row r="506" spans="1:114" s="52" customFormat="1">
      <c r="A506" s="61">
        <v>450057</v>
      </c>
      <c r="B506" s="84" t="s">
        <v>308</v>
      </c>
      <c r="C506" s="84" t="s">
        <v>1302</v>
      </c>
      <c r="D506" s="84" t="s">
        <v>227</v>
      </c>
      <c r="E506" s="85" t="s">
        <v>1673</v>
      </c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4"/>
      <c r="Q506" s="69">
        <f t="shared" si="66"/>
        <v>450057</v>
      </c>
      <c r="R506" s="69">
        <f>COUNTIF($T$4:T506,T506)</f>
        <v>6</v>
      </c>
      <c r="S506" s="69" t="str">
        <f>IF(R506=1,COUNTIF($R$4:R506,1),"")</f>
        <v/>
      </c>
      <c r="T506" s="70" t="str">
        <f>施設状況!$D506&amp;施設状況!$B506</f>
        <v>厚別区04小規模A・B・C</v>
      </c>
      <c r="U506" s="70" t="str">
        <f>施設状況!$E506</f>
        <v>厚別西クレヨン保育園</v>
      </c>
      <c r="V506" s="71"/>
      <c r="W506" s="70"/>
      <c r="DI506" s="54" t="s">
        <v>876</v>
      </c>
      <c r="DJ506" s="54" t="s">
        <v>1373</v>
      </c>
    </row>
    <row r="507" spans="1:114" s="52" customFormat="1">
      <c r="A507" s="61">
        <v>500046</v>
      </c>
      <c r="B507" s="84" t="s">
        <v>308</v>
      </c>
      <c r="C507" s="84" t="s">
        <v>1302</v>
      </c>
      <c r="D507" s="84" t="s">
        <v>237</v>
      </c>
      <c r="E507" s="85" t="s">
        <v>355</v>
      </c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4"/>
      <c r="Q507" s="69">
        <f t="shared" si="66"/>
        <v>500046</v>
      </c>
      <c r="R507" s="69">
        <f>COUNTIF($T$4:T507,T507)</f>
        <v>1</v>
      </c>
      <c r="S507" s="69">
        <f>IF(R507=1,COUNTIF($R$4:R507,1),"")</f>
        <v>36</v>
      </c>
      <c r="T507" s="70" t="str">
        <f>施設状況!$D507&amp;施設状況!$B507</f>
        <v>豊平区04小規模A・B・C</v>
      </c>
      <c r="U507" s="70" t="str">
        <f>施設状況!$E507</f>
        <v>ちびっこ保育るーむ札幌ドーム前園</v>
      </c>
      <c r="V507" s="71"/>
      <c r="W507" s="70"/>
      <c r="DI507" s="54" t="s">
        <v>680</v>
      </c>
      <c r="DJ507" s="54" t="s">
        <v>1141</v>
      </c>
    </row>
    <row r="508" spans="1:114" s="52" customFormat="1">
      <c r="A508" s="61">
        <v>500091</v>
      </c>
      <c r="B508" s="84" t="s">
        <v>308</v>
      </c>
      <c r="C508" s="84" t="s">
        <v>1302</v>
      </c>
      <c r="D508" s="84" t="s">
        <v>237</v>
      </c>
      <c r="E508" s="85" t="s">
        <v>356</v>
      </c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4"/>
      <c r="Q508" s="69">
        <f t="shared" si="66"/>
        <v>500091</v>
      </c>
      <c r="R508" s="69">
        <f>COUNTIF($T$4:T508,T508)</f>
        <v>2</v>
      </c>
      <c r="S508" s="69" t="str">
        <f>IF(R508=1,COUNTIF($R$4:R508,1),"")</f>
        <v/>
      </c>
      <c r="T508" s="70" t="str">
        <f>施設状況!$D508&amp;施設状況!$B508</f>
        <v>豊平区04小規模A・B・C</v>
      </c>
      <c r="U508" s="70" t="str">
        <f>施設状況!$E508</f>
        <v>ちびっこ保育ルーム平岸ひまわり園</v>
      </c>
      <c r="V508" s="71"/>
      <c r="W508" s="70"/>
      <c r="DI508" s="54" t="s">
        <v>1025</v>
      </c>
      <c r="DJ508" s="54" t="s">
        <v>1374</v>
      </c>
    </row>
    <row r="509" spans="1:114" s="52" customFormat="1">
      <c r="A509" s="61">
        <v>500048</v>
      </c>
      <c r="B509" s="84" t="s">
        <v>308</v>
      </c>
      <c r="C509" s="84" t="s">
        <v>1302</v>
      </c>
      <c r="D509" s="84" t="s">
        <v>237</v>
      </c>
      <c r="E509" s="85" t="s">
        <v>357</v>
      </c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4"/>
      <c r="Q509" s="69">
        <f t="shared" si="66"/>
        <v>500048</v>
      </c>
      <c r="R509" s="69">
        <f>COUNTIF($T$4:T509,T509)</f>
        <v>3</v>
      </c>
      <c r="S509" s="69" t="str">
        <f>IF(R509=1,COUNTIF($R$4:R509,1),"")</f>
        <v/>
      </c>
      <c r="T509" s="70" t="str">
        <f>施設状況!$D509&amp;施設状況!$B509</f>
        <v>豊平区04小規模A・B・C</v>
      </c>
      <c r="U509" s="70" t="str">
        <f>施設状況!$E509</f>
        <v>太陽こころナーサリー平岸</v>
      </c>
      <c r="V509" s="71"/>
      <c r="W509" s="70"/>
      <c r="DI509" s="54" t="s">
        <v>1025</v>
      </c>
      <c r="DJ509" s="54" t="s">
        <v>1142</v>
      </c>
    </row>
    <row r="510" spans="1:114" s="52" customFormat="1">
      <c r="A510" s="61">
        <v>500050</v>
      </c>
      <c r="B510" s="84" t="s">
        <v>308</v>
      </c>
      <c r="C510" s="84" t="s">
        <v>1302</v>
      </c>
      <c r="D510" s="84" t="s">
        <v>237</v>
      </c>
      <c r="E510" s="85" t="s">
        <v>358</v>
      </c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4"/>
      <c r="Q510" s="69">
        <f t="shared" si="66"/>
        <v>500050</v>
      </c>
      <c r="R510" s="69">
        <f>COUNTIF($T$4:T510,T510)</f>
        <v>4</v>
      </c>
      <c r="S510" s="69" t="str">
        <f>IF(R510=1,COUNTIF($R$4:R510,1),"")</f>
        <v/>
      </c>
      <c r="T510" s="70" t="str">
        <f>施設状況!$D510&amp;施設状況!$B510</f>
        <v>豊平区04小規模A・B・C</v>
      </c>
      <c r="U510" s="70" t="str">
        <f>施設状況!$E510</f>
        <v>あんあん保育園平岸ルーム</v>
      </c>
      <c r="V510" s="71"/>
      <c r="W510" s="70"/>
      <c r="DI510" s="54" t="s">
        <v>1020</v>
      </c>
      <c r="DJ510" s="54" t="s">
        <v>1143</v>
      </c>
    </row>
    <row r="511" spans="1:114" s="52" customFormat="1">
      <c r="A511" s="61">
        <v>500057</v>
      </c>
      <c r="B511" s="84" t="s">
        <v>308</v>
      </c>
      <c r="C511" s="84" t="s">
        <v>1302</v>
      </c>
      <c r="D511" s="84" t="s">
        <v>237</v>
      </c>
      <c r="E511" s="85" t="s">
        <v>360</v>
      </c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4"/>
      <c r="Q511" s="69">
        <f t="shared" si="66"/>
        <v>500057</v>
      </c>
      <c r="R511" s="69">
        <f>COUNTIF($T$4:T511,T511)</f>
        <v>5</v>
      </c>
      <c r="S511" s="69" t="str">
        <f>IF(R511=1,COUNTIF($R$4:R511,1),"")</f>
        <v/>
      </c>
      <c r="T511" s="70" t="str">
        <f>施設状況!$D511&amp;施設状況!$B511</f>
        <v>豊平区04小規模A・B・C</v>
      </c>
      <c r="U511" s="70" t="str">
        <f>施設状況!$E511</f>
        <v>美晴の家保育園</v>
      </c>
      <c r="V511" s="71"/>
      <c r="W511" s="70"/>
      <c r="DI511" s="54" t="s">
        <v>699</v>
      </c>
      <c r="DJ511" s="54" t="s">
        <v>1146</v>
      </c>
    </row>
    <row r="512" spans="1:114" s="52" customFormat="1">
      <c r="A512" s="61">
        <v>500056</v>
      </c>
      <c r="B512" s="84" t="s">
        <v>308</v>
      </c>
      <c r="C512" s="84" t="s">
        <v>1302</v>
      </c>
      <c r="D512" s="84" t="s">
        <v>237</v>
      </c>
      <c r="E512" s="85" t="s">
        <v>359</v>
      </c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4"/>
      <c r="Q512" s="69">
        <f t="shared" si="66"/>
        <v>500056</v>
      </c>
      <c r="R512" s="69">
        <f>COUNTIF($T$4:T512,T512)</f>
        <v>6</v>
      </c>
      <c r="S512" s="69" t="str">
        <f>IF(R512=1,COUNTIF($R$4:R512,1),"")</f>
        <v/>
      </c>
      <c r="T512" s="70" t="str">
        <f>施設状況!$D512&amp;施設状況!$B512</f>
        <v>豊平区04小規模A・B・C</v>
      </c>
      <c r="U512" s="70" t="str">
        <f>施設状況!$E512</f>
        <v>ナーサリーゆめの木</v>
      </c>
      <c r="V512" s="71"/>
      <c r="W512" s="70"/>
      <c r="DI512" s="54" t="s">
        <v>1144</v>
      </c>
      <c r="DJ512" s="54" t="s">
        <v>1145</v>
      </c>
    </row>
    <row r="513" spans="1:114" s="52" customFormat="1">
      <c r="A513" s="61">
        <v>500061</v>
      </c>
      <c r="B513" s="84" t="s">
        <v>308</v>
      </c>
      <c r="C513" s="84" t="s">
        <v>1302</v>
      </c>
      <c r="D513" s="84" t="s">
        <v>237</v>
      </c>
      <c r="E513" s="85" t="s">
        <v>361</v>
      </c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4"/>
      <c r="Q513" s="69">
        <f t="shared" si="66"/>
        <v>500061</v>
      </c>
      <c r="R513" s="69">
        <f>COUNTIF($T$4:T513,T513)</f>
        <v>7</v>
      </c>
      <c r="S513" s="69" t="str">
        <f>IF(R513=1,COUNTIF($R$4:R513,1),"")</f>
        <v/>
      </c>
      <c r="T513" s="70" t="str">
        <f>施設状況!$D513&amp;施設状況!$B513</f>
        <v>豊平区04小規模A・B・C</v>
      </c>
      <c r="U513" s="70" t="str">
        <f>施設状況!$E513</f>
        <v>ペガサス</v>
      </c>
      <c r="V513" s="71"/>
      <c r="W513" s="70"/>
      <c r="DI513" s="54" t="s">
        <v>674</v>
      </c>
      <c r="DJ513" s="54" t="s">
        <v>1147</v>
      </c>
    </row>
    <row r="514" spans="1:114" s="52" customFormat="1">
      <c r="A514" s="61">
        <v>500060</v>
      </c>
      <c r="B514" s="84" t="s">
        <v>308</v>
      </c>
      <c r="C514" s="84" t="s">
        <v>1302</v>
      </c>
      <c r="D514" s="84" t="s">
        <v>237</v>
      </c>
      <c r="E514" s="85" t="s">
        <v>1674</v>
      </c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4"/>
      <c r="Q514" s="69">
        <f t="shared" si="66"/>
        <v>500060</v>
      </c>
      <c r="R514" s="69">
        <f>COUNTIF($T$4:T514,T514)</f>
        <v>8</v>
      </c>
      <c r="S514" s="69" t="str">
        <f>IF(R514=1,COUNTIF($R$4:R514,1),"")</f>
        <v/>
      </c>
      <c r="T514" s="70" t="str">
        <f>施設状況!$D514&amp;施設状況!$B514</f>
        <v>豊平区04小規模A・B・C</v>
      </c>
      <c r="U514" s="70" t="str">
        <f>施設状況!$E514</f>
        <v>札幌じけい保育園</v>
      </c>
      <c r="V514" s="71"/>
      <c r="W514" s="70"/>
      <c r="DI514" s="54" t="s">
        <v>882</v>
      </c>
      <c r="DJ514" s="54" t="s">
        <v>883</v>
      </c>
    </row>
    <row r="515" spans="1:114" s="52" customFormat="1">
      <c r="A515" s="61">
        <v>500067</v>
      </c>
      <c r="B515" s="84" t="s">
        <v>308</v>
      </c>
      <c r="C515" s="84" t="s">
        <v>1302</v>
      </c>
      <c r="D515" s="84" t="s">
        <v>237</v>
      </c>
      <c r="E515" s="85" t="s">
        <v>1675</v>
      </c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4"/>
      <c r="Q515" s="69">
        <f t="shared" si="66"/>
        <v>500067</v>
      </c>
      <c r="R515" s="69">
        <f>COUNTIF($T$4:T515,T515)</f>
        <v>9</v>
      </c>
      <c r="S515" s="69" t="str">
        <f>IF(R515=1,COUNTIF($R$4:R515,1),"")</f>
        <v/>
      </c>
      <c r="T515" s="70" t="str">
        <f>施設状況!$D515&amp;施設状況!$B515</f>
        <v>豊平区04小規模A・B・C</v>
      </c>
      <c r="U515" s="70" t="str">
        <f>施設状況!$E515</f>
        <v>美園よつば保育園</v>
      </c>
      <c r="V515" s="71"/>
      <c r="W515" s="70"/>
      <c r="DI515" s="54" t="s">
        <v>1149</v>
      </c>
      <c r="DJ515" s="54" t="s">
        <v>1150</v>
      </c>
    </row>
    <row r="516" spans="1:114" s="52" customFormat="1">
      <c r="A516" s="61">
        <v>500066</v>
      </c>
      <c r="B516" s="84" t="s">
        <v>308</v>
      </c>
      <c r="C516" s="84" t="s">
        <v>1302</v>
      </c>
      <c r="D516" s="84" t="s">
        <v>237</v>
      </c>
      <c r="E516" s="85" t="s">
        <v>1676</v>
      </c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4"/>
      <c r="Q516" s="69">
        <f t="shared" si="66"/>
        <v>500066</v>
      </c>
      <c r="R516" s="69">
        <f>COUNTIF($T$4:T516,T516)</f>
        <v>10</v>
      </c>
      <c r="S516" s="69" t="str">
        <f>IF(R516=1,COUNTIF($R$4:R516,1),"")</f>
        <v/>
      </c>
      <c r="T516" s="70" t="str">
        <f>施設状況!$D516&amp;施設状況!$B516</f>
        <v>豊平区04小規模A・B・C</v>
      </c>
      <c r="U516" s="70" t="str">
        <f>施設状況!$E516</f>
        <v>平岸オレンジ保育園</v>
      </c>
      <c r="V516" s="71"/>
      <c r="W516" s="70"/>
      <c r="DI516" s="54" t="s">
        <v>1020</v>
      </c>
      <c r="DJ516" s="54" t="s">
        <v>1148</v>
      </c>
    </row>
    <row r="517" spans="1:114" s="52" customFormat="1">
      <c r="A517" s="61">
        <v>500069</v>
      </c>
      <c r="B517" s="84" t="s">
        <v>308</v>
      </c>
      <c r="C517" s="84" t="s">
        <v>1302</v>
      </c>
      <c r="D517" s="84" t="s">
        <v>237</v>
      </c>
      <c r="E517" s="85" t="s">
        <v>1677</v>
      </c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4"/>
      <c r="Q517" s="69">
        <f t="shared" si="66"/>
        <v>500069</v>
      </c>
      <c r="R517" s="69">
        <f>COUNTIF($T$4:T517,T517)</f>
        <v>11</v>
      </c>
      <c r="S517" s="69" t="str">
        <f>IF(R517=1,COUNTIF($R$4:R517,1),"")</f>
        <v/>
      </c>
      <c r="T517" s="70" t="str">
        <f>施設状況!$D517&amp;施設状況!$B517</f>
        <v>豊平区04小規模A・B・C</v>
      </c>
      <c r="U517" s="70" t="str">
        <f>施設状況!$E517</f>
        <v>えとわーる保育園</v>
      </c>
      <c r="V517" s="71"/>
      <c r="W517" s="70"/>
      <c r="DI517" s="54" t="s">
        <v>1144</v>
      </c>
      <c r="DJ517" s="54" t="s">
        <v>1151</v>
      </c>
    </row>
    <row r="518" spans="1:114" s="52" customFormat="1">
      <c r="A518" s="61">
        <v>500071</v>
      </c>
      <c r="B518" s="84" t="s">
        <v>308</v>
      </c>
      <c r="C518" s="84" t="s">
        <v>1302</v>
      </c>
      <c r="D518" s="84" t="s">
        <v>237</v>
      </c>
      <c r="E518" s="85" t="s">
        <v>1678</v>
      </c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4"/>
      <c r="Q518" s="69">
        <f t="shared" si="66"/>
        <v>500071</v>
      </c>
      <c r="R518" s="69">
        <f>COUNTIF($T$4:T518,T518)</f>
        <v>12</v>
      </c>
      <c r="S518" s="69" t="str">
        <f>IF(R518=1,COUNTIF($R$4:R518,1),"")</f>
        <v/>
      </c>
      <c r="T518" s="70" t="str">
        <f>施設状況!$D518&amp;施設状況!$B518</f>
        <v>豊平区04小規模A・B・C</v>
      </c>
      <c r="U518" s="70" t="str">
        <f>施設状況!$E518</f>
        <v>レーベン美園保育園</v>
      </c>
      <c r="V518" s="71"/>
      <c r="W518" s="70"/>
      <c r="DI518" s="54" t="s">
        <v>1152</v>
      </c>
      <c r="DJ518" s="54" t="s">
        <v>1153</v>
      </c>
    </row>
    <row r="519" spans="1:114" s="52" customFormat="1">
      <c r="A519" s="61">
        <v>500072</v>
      </c>
      <c r="B519" s="84" t="s">
        <v>308</v>
      </c>
      <c r="C519" s="84" t="s">
        <v>1302</v>
      </c>
      <c r="D519" s="84" t="s">
        <v>237</v>
      </c>
      <c r="E519" s="85" t="s">
        <v>1679</v>
      </c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4"/>
      <c r="Q519" s="69">
        <f t="shared" ref="Q519:Q582" si="67">A519</f>
        <v>500072</v>
      </c>
      <c r="R519" s="69">
        <f>COUNTIF($T$4:T519,T519)</f>
        <v>13</v>
      </c>
      <c r="S519" s="69" t="str">
        <f>IF(R519=1,COUNTIF($R$4:R519,1),"")</f>
        <v/>
      </c>
      <c r="T519" s="70" t="str">
        <f>施設状況!$D519&amp;施設状況!$B519</f>
        <v>豊平区04小規模A・B・C</v>
      </c>
      <c r="U519" s="70" t="str">
        <f>施設状況!$E519</f>
        <v>あんあん保育園福住ルーム</v>
      </c>
      <c r="V519" s="71"/>
      <c r="W519" s="70"/>
      <c r="DI519" s="54" t="s">
        <v>683</v>
      </c>
      <c r="DJ519" s="54" t="s">
        <v>1154</v>
      </c>
    </row>
    <row r="520" spans="1:114" s="52" customFormat="1">
      <c r="A520" s="61">
        <v>500073</v>
      </c>
      <c r="B520" s="84" t="s">
        <v>308</v>
      </c>
      <c r="C520" s="84" t="s">
        <v>1302</v>
      </c>
      <c r="D520" s="84" t="s">
        <v>237</v>
      </c>
      <c r="E520" s="85" t="s">
        <v>1680</v>
      </c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4"/>
      <c r="Q520" s="69">
        <f t="shared" si="67"/>
        <v>500073</v>
      </c>
      <c r="R520" s="69">
        <f>COUNTIF($T$4:T520,T520)</f>
        <v>14</v>
      </c>
      <c r="S520" s="69" t="str">
        <f>IF(R520=1,COUNTIF($R$4:R520,1),"")</f>
        <v/>
      </c>
      <c r="T520" s="70" t="str">
        <f>施設状況!$D520&amp;施設状況!$B520</f>
        <v>豊平区04小規模A・B・C</v>
      </c>
      <c r="U520" s="70" t="str">
        <f>施設状況!$E520</f>
        <v>はるにれ保育園</v>
      </c>
      <c r="V520" s="71"/>
      <c r="W520" s="70"/>
      <c r="DI520" s="54" t="s">
        <v>674</v>
      </c>
      <c r="DJ520" s="54" t="s">
        <v>1155</v>
      </c>
    </row>
    <row r="521" spans="1:114" s="52" customFormat="1">
      <c r="A521" s="61">
        <v>500074</v>
      </c>
      <c r="B521" s="84" t="s">
        <v>308</v>
      </c>
      <c r="C521" s="84" t="s">
        <v>1302</v>
      </c>
      <c r="D521" s="84" t="s">
        <v>237</v>
      </c>
      <c r="E521" s="85" t="s">
        <v>362</v>
      </c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4"/>
      <c r="Q521" s="69">
        <f t="shared" si="67"/>
        <v>500074</v>
      </c>
      <c r="R521" s="69">
        <f>COUNTIF($T$4:T521,T521)</f>
        <v>15</v>
      </c>
      <c r="S521" s="69" t="str">
        <f>IF(R521=1,COUNTIF($R$4:R521,1),"")</f>
        <v/>
      </c>
      <c r="T521" s="70" t="str">
        <f>施設状況!$D521&amp;施設状況!$B521</f>
        <v>豊平区04小規模A・B・C</v>
      </c>
      <c r="U521" s="70" t="str">
        <f>施設状況!$E521</f>
        <v>とよひらる～む</v>
      </c>
      <c r="V521" s="71"/>
      <c r="W521" s="70"/>
      <c r="DI521" s="54" t="s">
        <v>703</v>
      </c>
      <c r="DJ521" s="54" t="s">
        <v>1156</v>
      </c>
    </row>
    <row r="522" spans="1:114" s="52" customFormat="1">
      <c r="A522" s="61">
        <v>500086</v>
      </c>
      <c r="B522" s="84" t="s">
        <v>308</v>
      </c>
      <c r="C522" s="84" t="s">
        <v>1302</v>
      </c>
      <c r="D522" s="84" t="s">
        <v>237</v>
      </c>
      <c r="E522" s="85" t="s">
        <v>1681</v>
      </c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4"/>
      <c r="Q522" s="69">
        <f t="shared" si="67"/>
        <v>500086</v>
      </c>
      <c r="R522" s="69">
        <f>COUNTIF($T$4:T522,T522)</f>
        <v>16</v>
      </c>
      <c r="S522" s="69" t="str">
        <f>IF(R522=1,COUNTIF($R$4:R522,1),"")</f>
        <v/>
      </c>
      <c r="T522" s="70" t="str">
        <f>施設状況!$D522&amp;施設状況!$B522</f>
        <v>豊平区04小規模A・B・C</v>
      </c>
      <c r="U522" s="70" t="str">
        <f>施設状況!$E522</f>
        <v>さくらいろ保育園</v>
      </c>
      <c r="V522" s="71"/>
      <c r="W522" s="70"/>
      <c r="DI522" s="54" t="s">
        <v>1157</v>
      </c>
      <c r="DJ522" s="54" t="s">
        <v>1158</v>
      </c>
    </row>
    <row r="523" spans="1:114" s="52" customFormat="1">
      <c r="A523" s="61">
        <v>500087</v>
      </c>
      <c r="B523" s="84" t="s">
        <v>308</v>
      </c>
      <c r="C523" s="84" t="s">
        <v>1302</v>
      </c>
      <c r="D523" s="84" t="s">
        <v>237</v>
      </c>
      <c r="E523" s="85" t="s">
        <v>1682</v>
      </c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4"/>
      <c r="Q523" s="69">
        <f t="shared" si="67"/>
        <v>500087</v>
      </c>
      <c r="R523" s="69">
        <f>COUNTIF($T$4:T523,T523)</f>
        <v>17</v>
      </c>
      <c r="S523" s="69" t="str">
        <f>IF(R523=1,COUNTIF($R$4:R523,1),"")</f>
        <v/>
      </c>
      <c r="T523" s="70" t="str">
        <f>施設状況!$D523&amp;施設状況!$B523</f>
        <v>豊平区04小規模A・B・C</v>
      </c>
      <c r="U523" s="70" t="str">
        <f>施設状況!$E523</f>
        <v>豊園よつば保育園</v>
      </c>
      <c r="V523" s="71"/>
      <c r="W523" s="70"/>
      <c r="DI523" s="54" t="s">
        <v>1159</v>
      </c>
      <c r="DJ523" s="54" t="s">
        <v>1160</v>
      </c>
    </row>
    <row r="524" spans="1:114" s="52" customFormat="1">
      <c r="A524" s="61">
        <v>500088</v>
      </c>
      <c r="B524" s="84" t="s">
        <v>308</v>
      </c>
      <c r="C524" s="84" t="s">
        <v>1302</v>
      </c>
      <c r="D524" s="84" t="s">
        <v>237</v>
      </c>
      <c r="E524" s="85" t="s">
        <v>1683</v>
      </c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4"/>
      <c r="Q524" s="69">
        <f t="shared" si="67"/>
        <v>500088</v>
      </c>
      <c r="R524" s="69">
        <f>COUNTIF($T$4:T524,T524)</f>
        <v>18</v>
      </c>
      <c r="S524" s="69" t="str">
        <f>IF(R524=1,COUNTIF($R$4:R524,1),"")</f>
        <v/>
      </c>
      <c r="T524" s="70" t="str">
        <f>施設状況!$D524&amp;施設状況!$B524</f>
        <v>豊平区04小規模A・B・C</v>
      </c>
      <c r="U524" s="70" t="str">
        <f>施設状況!$E524</f>
        <v>西岡くりの木保育園</v>
      </c>
      <c r="V524" s="71"/>
      <c r="W524" s="70"/>
      <c r="DI524" s="54" t="s">
        <v>1161</v>
      </c>
      <c r="DJ524" s="54" t="s">
        <v>1162</v>
      </c>
    </row>
    <row r="525" spans="1:114" s="52" customFormat="1">
      <c r="A525" s="61">
        <v>500092</v>
      </c>
      <c r="B525" s="84" t="s">
        <v>308</v>
      </c>
      <c r="C525" s="84" t="s">
        <v>1302</v>
      </c>
      <c r="D525" s="84" t="s">
        <v>237</v>
      </c>
      <c r="E525" s="85" t="s">
        <v>1684</v>
      </c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4"/>
      <c r="Q525" s="69">
        <f t="shared" si="67"/>
        <v>500092</v>
      </c>
      <c r="R525" s="69">
        <f>COUNTIF($T$4:T525,T525)</f>
        <v>19</v>
      </c>
      <c r="S525" s="69" t="str">
        <f>IF(R525=1,COUNTIF($R$4:R525,1),"")</f>
        <v/>
      </c>
      <c r="T525" s="70" t="str">
        <f>施設状況!$D525&amp;施設状況!$B525</f>
        <v>豊平区04小規模A・B・C</v>
      </c>
      <c r="U525" s="70" t="str">
        <f>施設状況!$E525</f>
        <v>ひまわりｓｕｎ保育園</v>
      </c>
      <c r="V525" s="71"/>
      <c r="W525" s="70"/>
      <c r="DI525" s="54" t="s">
        <v>1020</v>
      </c>
      <c r="DJ525" s="54" t="s">
        <v>1375</v>
      </c>
    </row>
    <row r="526" spans="1:114" s="52" customFormat="1">
      <c r="A526" s="61">
        <v>550017</v>
      </c>
      <c r="B526" s="84" t="s">
        <v>308</v>
      </c>
      <c r="C526" s="84" t="s">
        <v>1302</v>
      </c>
      <c r="D526" s="84" t="s">
        <v>249</v>
      </c>
      <c r="E526" s="85" t="s">
        <v>363</v>
      </c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4"/>
      <c r="Q526" s="69">
        <f t="shared" si="67"/>
        <v>550017</v>
      </c>
      <c r="R526" s="69">
        <f>COUNTIF($T$4:T526,T526)</f>
        <v>1</v>
      </c>
      <c r="S526" s="69">
        <f>IF(R526=1,COUNTIF($R$4:R526,1),"")</f>
        <v>37</v>
      </c>
      <c r="T526" s="70" t="str">
        <f>施設状況!$D526&amp;施設状況!$B526</f>
        <v>清田区04小規模A・B・C</v>
      </c>
      <c r="U526" s="70" t="str">
        <f>施設状況!$E526</f>
        <v>さくら乳児保育園</v>
      </c>
      <c r="V526" s="71"/>
      <c r="W526" s="70"/>
      <c r="DI526" s="54" t="s">
        <v>1167</v>
      </c>
      <c r="DJ526" s="54" t="s">
        <v>1163</v>
      </c>
    </row>
    <row r="527" spans="1:114" s="52" customFormat="1">
      <c r="A527" s="61">
        <v>550027</v>
      </c>
      <c r="B527" s="84" t="s">
        <v>308</v>
      </c>
      <c r="C527" s="84" t="s">
        <v>1302</v>
      </c>
      <c r="D527" s="84" t="s">
        <v>249</v>
      </c>
      <c r="E527" s="85" t="s">
        <v>1685</v>
      </c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4"/>
      <c r="Q527" s="69">
        <f t="shared" si="67"/>
        <v>550027</v>
      </c>
      <c r="R527" s="69">
        <f>COUNTIF($T$4:T527,T527)</f>
        <v>2</v>
      </c>
      <c r="S527" s="69" t="str">
        <f>IF(R527=1,COUNTIF($R$4:R527,1),"")</f>
        <v/>
      </c>
      <c r="T527" s="70" t="str">
        <f>施設状況!$D527&amp;施設状況!$B527</f>
        <v>清田区04小規模A・B・C</v>
      </c>
      <c r="U527" s="70" t="str">
        <f>施設状況!$E527</f>
        <v>よつば保育園</v>
      </c>
      <c r="V527" s="71"/>
      <c r="W527" s="70"/>
      <c r="DI527" s="54" t="s">
        <v>1165</v>
      </c>
      <c r="DJ527" s="54" t="s">
        <v>1166</v>
      </c>
    </row>
    <row r="528" spans="1:114" s="52" customFormat="1">
      <c r="A528" s="61">
        <v>550026</v>
      </c>
      <c r="B528" s="84" t="s">
        <v>308</v>
      </c>
      <c r="C528" s="84" t="s">
        <v>1302</v>
      </c>
      <c r="D528" s="84" t="s">
        <v>249</v>
      </c>
      <c r="E528" s="85" t="s">
        <v>364</v>
      </c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4"/>
      <c r="Q528" s="69">
        <f t="shared" si="67"/>
        <v>550026</v>
      </c>
      <c r="R528" s="69">
        <f>COUNTIF($T$4:T528,T528)</f>
        <v>3</v>
      </c>
      <c r="S528" s="69" t="str">
        <f>IF(R528=1,COUNTIF($R$4:R528,1),"")</f>
        <v/>
      </c>
      <c r="T528" s="70" t="str">
        <f>施設状況!$D528&amp;施設状況!$B528</f>
        <v>清田区04小規模A・B・C</v>
      </c>
      <c r="U528" s="70" t="str">
        <f>施設状況!$E528</f>
        <v>いちご乳児保育園</v>
      </c>
      <c r="V528" s="71"/>
      <c r="W528" s="70"/>
      <c r="DI528" s="54" t="s">
        <v>709</v>
      </c>
      <c r="DJ528" s="54" t="s">
        <v>1164</v>
      </c>
    </row>
    <row r="529" spans="1:114" s="52" customFormat="1">
      <c r="A529" s="61">
        <v>550028</v>
      </c>
      <c r="B529" s="84" t="s">
        <v>308</v>
      </c>
      <c r="C529" s="84" t="s">
        <v>1302</v>
      </c>
      <c r="D529" s="84" t="s">
        <v>249</v>
      </c>
      <c r="E529" s="85" t="s">
        <v>1686</v>
      </c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4"/>
      <c r="Q529" s="69">
        <f t="shared" si="67"/>
        <v>550028</v>
      </c>
      <c r="R529" s="69">
        <f>COUNTIF($T$4:T529,T529)</f>
        <v>4</v>
      </c>
      <c r="S529" s="69" t="str">
        <f>IF(R529=1,COUNTIF($R$4:R529,1),"")</f>
        <v/>
      </c>
      <c r="T529" s="70" t="str">
        <f>施設状況!$D529&amp;施設状況!$B529</f>
        <v>清田区04小規模A・B・C</v>
      </c>
      <c r="U529" s="70" t="str">
        <f>施設状況!$E529</f>
        <v>くるみ乳児保育園</v>
      </c>
      <c r="V529" s="71"/>
      <c r="W529" s="70"/>
      <c r="DI529" s="54" t="s">
        <v>1167</v>
      </c>
      <c r="DJ529" s="54" t="s">
        <v>1168</v>
      </c>
    </row>
    <row r="530" spans="1:114" s="52" customFormat="1">
      <c r="A530" s="61">
        <v>550036</v>
      </c>
      <c r="B530" s="84" t="s">
        <v>308</v>
      </c>
      <c r="C530" s="84" t="s">
        <v>1302</v>
      </c>
      <c r="D530" s="84" t="s">
        <v>249</v>
      </c>
      <c r="E530" s="85" t="s">
        <v>1687</v>
      </c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4"/>
      <c r="Q530" s="69">
        <f t="shared" si="67"/>
        <v>550036</v>
      </c>
      <c r="R530" s="69">
        <f>COUNTIF($T$4:T530,T530)</f>
        <v>5</v>
      </c>
      <c r="S530" s="69" t="str">
        <f>IF(R530=1,COUNTIF($R$4:R530,1),"")</f>
        <v/>
      </c>
      <c r="T530" s="70" t="str">
        <f>施設状況!$D530&amp;施設状況!$B530</f>
        <v>清田区04小規模A・B・C</v>
      </c>
      <c r="U530" s="70" t="str">
        <f>施設状況!$E530</f>
        <v>まんまる保育園</v>
      </c>
      <c r="V530" s="71"/>
      <c r="W530" s="70"/>
      <c r="DI530" s="54" t="s">
        <v>1027</v>
      </c>
      <c r="DJ530" s="54" t="s">
        <v>1169</v>
      </c>
    </row>
    <row r="531" spans="1:114" s="52" customFormat="1">
      <c r="A531" s="61">
        <v>550037</v>
      </c>
      <c r="B531" s="84" t="s">
        <v>308</v>
      </c>
      <c r="C531" s="84" t="s">
        <v>1302</v>
      </c>
      <c r="D531" s="84" t="s">
        <v>249</v>
      </c>
      <c r="E531" s="85" t="s">
        <v>1688</v>
      </c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4"/>
      <c r="Q531" s="69">
        <f t="shared" si="67"/>
        <v>550037</v>
      </c>
      <c r="R531" s="69">
        <f>COUNTIF($T$4:T531,T531)</f>
        <v>6</v>
      </c>
      <c r="S531" s="69" t="str">
        <f>IF(R531=1,COUNTIF($R$4:R531,1),"")</f>
        <v/>
      </c>
      <c r="T531" s="70" t="str">
        <f>施設状況!$D531&amp;施設状況!$B531</f>
        <v>清田区04小規模A・B・C</v>
      </c>
      <c r="U531" s="70" t="str">
        <f>施設状況!$E531</f>
        <v>小規模保育園mirea</v>
      </c>
      <c r="V531" s="71"/>
      <c r="W531" s="70"/>
      <c r="DI531" s="54" t="s">
        <v>1033</v>
      </c>
      <c r="DJ531" s="54" t="s">
        <v>1170</v>
      </c>
    </row>
    <row r="532" spans="1:114" s="52" customFormat="1">
      <c r="A532" s="61">
        <v>600035</v>
      </c>
      <c r="B532" s="84" t="s">
        <v>308</v>
      </c>
      <c r="C532" s="84" t="s">
        <v>1302</v>
      </c>
      <c r="D532" s="84" t="s">
        <v>255</v>
      </c>
      <c r="E532" s="85" t="s">
        <v>1689</v>
      </c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4"/>
      <c r="Q532" s="69">
        <f t="shared" si="67"/>
        <v>600035</v>
      </c>
      <c r="R532" s="69">
        <f>COUNTIF($T$4:T532,T532)</f>
        <v>1</v>
      </c>
      <c r="S532" s="69">
        <f>IF(R532=1,COUNTIF($R$4:R532,1),"")</f>
        <v>38</v>
      </c>
      <c r="T532" s="70" t="str">
        <f>施設状況!$D532&amp;施設状況!$B532</f>
        <v>南区04小規模A・B・C</v>
      </c>
      <c r="U532" s="70" t="str">
        <f>施設状況!$E532</f>
        <v>ひろのぶ乳児保育園</v>
      </c>
      <c r="V532" s="71"/>
      <c r="W532" s="70"/>
      <c r="DI532" s="54" t="s">
        <v>1171</v>
      </c>
      <c r="DJ532" s="54" t="s">
        <v>1172</v>
      </c>
    </row>
    <row r="533" spans="1:114" s="52" customFormat="1">
      <c r="A533" s="61">
        <v>600070</v>
      </c>
      <c r="B533" s="84" t="s">
        <v>308</v>
      </c>
      <c r="C533" s="84" t="s">
        <v>1302</v>
      </c>
      <c r="D533" s="84" t="s">
        <v>255</v>
      </c>
      <c r="E533" s="85" t="s">
        <v>1690</v>
      </c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4"/>
      <c r="Q533" s="69">
        <f t="shared" si="67"/>
        <v>600070</v>
      </c>
      <c r="R533" s="69">
        <f>COUNTIF($T$4:T533,T533)</f>
        <v>2</v>
      </c>
      <c r="S533" s="69" t="str">
        <f>IF(R533=1,COUNTIF($R$4:R533,1),"")</f>
        <v/>
      </c>
      <c r="T533" s="70" t="str">
        <f>施設状況!$D533&amp;施設状況!$B533</f>
        <v>南区04小規模A・B・C</v>
      </c>
      <c r="U533" s="70" t="str">
        <f>施設状況!$E533</f>
        <v>ふじのバンビーニ保育園</v>
      </c>
      <c r="V533" s="71"/>
      <c r="W533" s="70"/>
      <c r="DI533" s="54" t="s">
        <v>741</v>
      </c>
      <c r="DJ533" s="54" t="s">
        <v>1175</v>
      </c>
    </row>
    <row r="534" spans="1:114" s="52" customFormat="1">
      <c r="A534" s="61">
        <v>600071</v>
      </c>
      <c r="B534" s="84" t="s">
        <v>308</v>
      </c>
      <c r="C534" s="84" t="s">
        <v>1302</v>
      </c>
      <c r="D534" s="84" t="s">
        <v>255</v>
      </c>
      <c r="E534" s="85" t="s">
        <v>1691</v>
      </c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4"/>
      <c r="Q534" s="69">
        <f t="shared" si="67"/>
        <v>600071</v>
      </c>
      <c r="R534" s="69">
        <f>COUNTIF($T$4:T534,T534)</f>
        <v>3</v>
      </c>
      <c r="S534" s="69" t="str">
        <f>IF(R534=1,COUNTIF($R$4:R534,1),"")</f>
        <v/>
      </c>
      <c r="T534" s="70" t="str">
        <f>施設状況!$D534&amp;施設状況!$B534</f>
        <v>南区04小規模A・B・C</v>
      </c>
      <c r="U534" s="70" t="str">
        <f>施設状況!$E534</f>
        <v>りとるkid'sクラブ自衛隊前ルーム</v>
      </c>
      <c r="V534" s="71"/>
      <c r="W534" s="70"/>
      <c r="DI534" s="54" t="s">
        <v>1173</v>
      </c>
      <c r="DJ534" s="54" t="s">
        <v>1176</v>
      </c>
    </row>
    <row r="535" spans="1:114" s="52" customFormat="1">
      <c r="A535" s="61">
        <v>600072</v>
      </c>
      <c r="B535" s="84" t="s">
        <v>308</v>
      </c>
      <c r="C535" s="84" t="s">
        <v>1302</v>
      </c>
      <c r="D535" s="84" t="s">
        <v>255</v>
      </c>
      <c r="E535" s="85" t="s">
        <v>1692</v>
      </c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4"/>
      <c r="Q535" s="69">
        <f t="shared" si="67"/>
        <v>600072</v>
      </c>
      <c r="R535" s="69">
        <f>COUNTIF($T$4:T535,T535)</f>
        <v>4</v>
      </c>
      <c r="S535" s="69" t="str">
        <f>IF(R535=1,COUNTIF($R$4:R535,1),"")</f>
        <v/>
      </c>
      <c r="T535" s="70" t="str">
        <f>施設状況!$D535&amp;施設状況!$B535</f>
        <v>南区04小規模A・B・C</v>
      </c>
      <c r="U535" s="70" t="str">
        <f>施設状況!$E535</f>
        <v>ふれ愛澄川南保育園</v>
      </c>
      <c r="V535" s="71"/>
      <c r="W535" s="70"/>
      <c r="DI535" s="54" t="s">
        <v>1041</v>
      </c>
      <c r="DJ535" s="54" t="s">
        <v>1177</v>
      </c>
    </row>
    <row r="536" spans="1:114" s="52" customFormat="1">
      <c r="A536" s="61">
        <v>600073</v>
      </c>
      <c r="B536" s="84" t="s">
        <v>308</v>
      </c>
      <c r="C536" s="84" t="s">
        <v>1302</v>
      </c>
      <c r="D536" s="84" t="s">
        <v>255</v>
      </c>
      <c r="E536" s="85" t="s">
        <v>1693</v>
      </c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4"/>
      <c r="Q536" s="69">
        <f t="shared" si="67"/>
        <v>600073</v>
      </c>
      <c r="R536" s="69">
        <f>COUNTIF($T$4:T536,T536)</f>
        <v>5</v>
      </c>
      <c r="S536" s="69" t="str">
        <f>IF(R536=1,COUNTIF($R$4:R536,1),"")</f>
        <v/>
      </c>
      <c r="T536" s="70" t="str">
        <f>施設状況!$D536&amp;施設状況!$B536</f>
        <v>南区04小規模A・B・C</v>
      </c>
      <c r="U536" s="70" t="str">
        <f>施設状況!$E536</f>
        <v>木育こどもの家藤野園</v>
      </c>
      <c r="V536" s="71"/>
      <c r="W536" s="70"/>
      <c r="DI536" s="54" t="s">
        <v>1178</v>
      </c>
      <c r="DJ536" s="54" t="s">
        <v>1179</v>
      </c>
    </row>
    <row r="537" spans="1:114" s="52" customFormat="1">
      <c r="A537" s="61">
        <v>600075</v>
      </c>
      <c r="B537" s="84" t="s">
        <v>308</v>
      </c>
      <c r="C537" s="84" t="s">
        <v>1302</v>
      </c>
      <c r="D537" s="84" t="s">
        <v>255</v>
      </c>
      <c r="E537" s="85" t="s">
        <v>1694</v>
      </c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4"/>
      <c r="Q537" s="69">
        <f t="shared" si="67"/>
        <v>600075</v>
      </c>
      <c r="R537" s="69">
        <f>COUNTIF($T$4:T537,T537)</f>
        <v>6</v>
      </c>
      <c r="S537" s="69" t="str">
        <f>IF(R537=1,COUNTIF($R$4:R537,1),"")</f>
        <v/>
      </c>
      <c r="T537" s="70" t="str">
        <f>施設状況!$D537&amp;施設状況!$B537</f>
        <v>南区04小規模A・B・C</v>
      </c>
      <c r="U537" s="70" t="str">
        <f>施設状況!$E537</f>
        <v>澄川いちご保育園</v>
      </c>
      <c r="V537" s="71"/>
      <c r="W537" s="70"/>
      <c r="DI537" s="54" t="s">
        <v>729</v>
      </c>
      <c r="DJ537" s="54" t="s">
        <v>1376</v>
      </c>
    </row>
    <row r="538" spans="1:114" s="52" customFormat="1">
      <c r="A538" s="61">
        <v>600076</v>
      </c>
      <c r="B538" s="84" t="s">
        <v>308</v>
      </c>
      <c r="C538" s="84" t="s">
        <v>1302</v>
      </c>
      <c r="D538" s="84" t="s">
        <v>255</v>
      </c>
      <c r="E538" s="85" t="s">
        <v>1695</v>
      </c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4"/>
      <c r="Q538" s="69">
        <f t="shared" si="67"/>
        <v>600076</v>
      </c>
      <c r="R538" s="69">
        <f>COUNTIF($T$4:T538,T538)</f>
        <v>7</v>
      </c>
      <c r="S538" s="69" t="str">
        <f>IF(R538=1,COUNTIF($R$4:R538,1),"")</f>
        <v/>
      </c>
      <c r="T538" s="70" t="str">
        <f>施設状況!$D538&amp;施設状況!$B538</f>
        <v>南区04小規模A・B・C</v>
      </c>
      <c r="U538" s="70" t="str">
        <f>施設状況!$E538</f>
        <v>澄川まんまる保育園</v>
      </c>
      <c r="V538" s="71"/>
      <c r="W538" s="70"/>
      <c r="DI538" s="54" t="s">
        <v>1171</v>
      </c>
      <c r="DJ538" s="54" t="s">
        <v>1377</v>
      </c>
    </row>
    <row r="539" spans="1:114" s="52" customFormat="1">
      <c r="A539" s="61">
        <v>600077</v>
      </c>
      <c r="B539" s="84" t="s">
        <v>308</v>
      </c>
      <c r="C539" s="84" t="s">
        <v>1302</v>
      </c>
      <c r="D539" s="84" t="s">
        <v>255</v>
      </c>
      <c r="E539" s="85" t="s">
        <v>1696</v>
      </c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4"/>
      <c r="Q539" s="69">
        <f t="shared" si="67"/>
        <v>600077</v>
      </c>
      <c r="R539" s="69">
        <f>COUNTIF($T$4:T539,T539)</f>
        <v>8</v>
      </c>
      <c r="S539" s="69" t="str">
        <f>IF(R539=1,COUNTIF($R$4:R539,1),"")</f>
        <v/>
      </c>
      <c r="T539" s="70" t="str">
        <f>施設状況!$D539&amp;施設状況!$B539</f>
        <v>南区04小規模A・B・C</v>
      </c>
      <c r="U539" s="70" t="str">
        <f>施設状況!$E539</f>
        <v>ちゅうわ南保育園</v>
      </c>
      <c r="V539" s="71"/>
      <c r="W539" s="70"/>
      <c r="DI539" s="54" t="s">
        <v>1327</v>
      </c>
      <c r="DJ539" s="54" t="s">
        <v>1378</v>
      </c>
    </row>
    <row r="540" spans="1:114" s="52" customFormat="1">
      <c r="A540" s="61">
        <v>600078</v>
      </c>
      <c r="B540" s="84" t="s">
        <v>308</v>
      </c>
      <c r="C540" s="84" t="s">
        <v>1302</v>
      </c>
      <c r="D540" s="84" t="s">
        <v>255</v>
      </c>
      <c r="E540" s="85" t="s">
        <v>1243</v>
      </c>
      <c r="F540" s="85"/>
      <c r="G540" s="85"/>
      <c r="H540" s="85"/>
      <c r="I540" s="87"/>
      <c r="J540" s="87"/>
      <c r="K540" s="87"/>
      <c r="L540" s="87"/>
      <c r="M540" s="87"/>
      <c r="N540" s="87"/>
      <c r="O540" s="87"/>
      <c r="P540" s="76"/>
      <c r="Q540" s="69">
        <f t="shared" si="67"/>
        <v>600078</v>
      </c>
      <c r="R540" s="69">
        <f>COUNTIF($T$4:T540,T540)</f>
        <v>9</v>
      </c>
      <c r="S540" s="69" t="str">
        <f>IF(R540=1,COUNTIF($R$4:R540,1),"")</f>
        <v/>
      </c>
      <c r="T540" s="70" t="str">
        <f>施設状況!$D540&amp;施設状況!$B540</f>
        <v>南区04小規模A・B・C</v>
      </c>
      <c r="U540" s="70" t="str">
        <f>施設状況!$E540</f>
        <v>Ｓ．Ｔ．ナーサリーＳＣＨＯＯＬ藤野</v>
      </c>
      <c r="V540" s="71"/>
      <c r="W540" s="70"/>
      <c r="DI540" s="54" t="s">
        <v>1178</v>
      </c>
      <c r="DJ540" s="54" t="s">
        <v>1379</v>
      </c>
    </row>
    <row r="541" spans="1:114" s="52" customFormat="1">
      <c r="A541" s="61">
        <v>700040</v>
      </c>
      <c r="B541" s="84" t="s">
        <v>308</v>
      </c>
      <c r="C541" s="84" t="s">
        <v>1302</v>
      </c>
      <c r="D541" s="84" t="s">
        <v>262</v>
      </c>
      <c r="E541" s="85" t="s">
        <v>365</v>
      </c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4"/>
      <c r="Q541" s="69">
        <f t="shared" si="67"/>
        <v>700040</v>
      </c>
      <c r="R541" s="69">
        <f>COUNTIF($T$4:T541,T541)</f>
        <v>1</v>
      </c>
      <c r="S541" s="69">
        <f>IF(R541=1,COUNTIF($R$4:R541,1),"")</f>
        <v>39</v>
      </c>
      <c r="T541" s="70" t="str">
        <f>施設状況!$D541&amp;施設状況!$B541</f>
        <v>西区04小規模A・B・C</v>
      </c>
      <c r="U541" s="70" t="str">
        <f>施設状況!$E541</f>
        <v>ころころ保育園</v>
      </c>
      <c r="V541" s="71"/>
      <c r="W541" s="70"/>
      <c r="DI541" s="54" t="s">
        <v>769</v>
      </c>
      <c r="DJ541" s="54" t="s">
        <v>1181</v>
      </c>
    </row>
    <row r="542" spans="1:114" s="52" customFormat="1">
      <c r="A542" s="61">
        <v>700049</v>
      </c>
      <c r="B542" s="84" t="s">
        <v>308</v>
      </c>
      <c r="C542" s="84" t="s">
        <v>1302</v>
      </c>
      <c r="D542" s="84" t="s">
        <v>262</v>
      </c>
      <c r="E542" s="85" t="s">
        <v>366</v>
      </c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4"/>
      <c r="Q542" s="69">
        <f t="shared" si="67"/>
        <v>700049</v>
      </c>
      <c r="R542" s="69">
        <f>COUNTIF($T$4:T542,T542)</f>
        <v>2</v>
      </c>
      <c r="S542" s="69" t="str">
        <f>IF(R542=1,COUNTIF($R$4:R542,1),"")</f>
        <v/>
      </c>
      <c r="T542" s="70" t="str">
        <f>施設状況!$D542&amp;施設状況!$B542</f>
        <v>西区04小規模A・B・C</v>
      </c>
      <c r="U542" s="70" t="str">
        <f>施設状況!$E542</f>
        <v>森のタータン保育園コピス</v>
      </c>
      <c r="V542" s="71"/>
      <c r="W542" s="70"/>
      <c r="DI542" s="54" t="s">
        <v>775</v>
      </c>
      <c r="DJ542" s="54" t="s">
        <v>1182</v>
      </c>
    </row>
    <row r="543" spans="1:114" s="52" customFormat="1">
      <c r="A543" s="61">
        <v>700067</v>
      </c>
      <c r="B543" s="84" t="s">
        <v>308</v>
      </c>
      <c r="C543" s="84" t="s">
        <v>1302</v>
      </c>
      <c r="D543" s="84" t="s">
        <v>262</v>
      </c>
      <c r="E543" s="85" t="s">
        <v>374</v>
      </c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4"/>
      <c r="Q543" s="69">
        <f t="shared" si="67"/>
        <v>700067</v>
      </c>
      <c r="R543" s="69">
        <f>COUNTIF($T$4:T543,T543)</f>
        <v>3</v>
      </c>
      <c r="S543" s="69" t="str">
        <f>IF(R543=1,COUNTIF($R$4:R543,1),"")</f>
        <v/>
      </c>
      <c r="T543" s="70" t="str">
        <f>施設状況!$D543&amp;施設状況!$B543</f>
        <v>西区04小規模A・B・C</v>
      </c>
      <c r="U543" s="70" t="str">
        <f>施設状況!$E543</f>
        <v>山の手ちびっこ保育園</v>
      </c>
      <c r="V543" s="71"/>
      <c r="W543" s="70"/>
      <c r="DI543" s="54" t="s">
        <v>1193</v>
      </c>
      <c r="DJ543" s="54" t="s">
        <v>1194</v>
      </c>
    </row>
    <row r="544" spans="1:114" s="52" customFormat="1">
      <c r="A544" s="61">
        <v>700053</v>
      </c>
      <c r="B544" s="84" t="s">
        <v>308</v>
      </c>
      <c r="C544" s="84" t="s">
        <v>1302</v>
      </c>
      <c r="D544" s="84" t="s">
        <v>262</v>
      </c>
      <c r="E544" s="85" t="s">
        <v>368</v>
      </c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4"/>
      <c r="Q544" s="69">
        <f t="shared" si="67"/>
        <v>700053</v>
      </c>
      <c r="R544" s="69">
        <f>COUNTIF($T$4:T544,T544)</f>
        <v>4</v>
      </c>
      <c r="S544" s="69" t="str">
        <f>IF(R544=1,COUNTIF($R$4:R544,1),"")</f>
        <v/>
      </c>
      <c r="T544" s="70" t="str">
        <f>施設状況!$D544&amp;施設状況!$B544</f>
        <v>西区04小規模A・B・C</v>
      </c>
      <c r="U544" s="70" t="str">
        <f>施設状況!$E544</f>
        <v>こどもプラザ青い鳥宮の沢園</v>
      </c>
      <c r="V544" s="71"/>
      <c r="W544" s="70"/>
      <c r="DI544" s="54" t="s">
        <v>775</v>
      </c>
      <c r="DJ544" s="54" t="s">
        <v>1184</v>
      </c>
    </row>
    <row r="545" spans="1:114" s="52" customFormat="1">
      <c r="A545" s="61">
        <v>700038</v>
      </c>
      <c r="B545" s="84" t="s">
        <v>308</v>
      </c>
      <c r="C545" s="84" t="s">
        <v>1302</v>
      </c>
      <c r="D545" s="84" t="s">
        <v>262</v>
      </c>
      <c r="E545" s="85" t="s">
        <v>1697</v>
      </c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4"/>
      <c r="Q545" s="69">
        <f t="shared" si="67"/>
        <v>700038</v>
      </c>
      <c r="R545" s="69">
        <f>COUNTIF($T$4:T545,T545)</f>
        <v>5</v>
      </c>
      <c r="S545" s="69" t="str">
        <f>IF(R545=1,COUNTIF($R$4:R545,1),"")</f>
        <v/>
      </c>
      <c r="T545" s="70" t="str">
        <f>施設状況!$D545&amp;施設状況!$B545</f>
        <v>西区04小規模A・B・C</v>
      </c>
      <c r="U545" s="70" t="str">
        <f>施設状況!$E545</f>
        <v>西町にじのいろ保育園</v>
      </c>
      <c r="V545" s="71"/>
      <c r="W545" s="70"/>
      <c r="DI545" s="54" t="s">
        <v>799</v>
      </c>
      <c r="DJ545" s="54" t="s">
        <v>1180</v>
      </c>
    </row>
    <row r="546" spans="1:114" s="52" customFormat="1">
      <c r="A546" s="61">
        <v>700050</v>
      </c>
      <c r="B546" s="84" t="s">
        <v>308</v>
      </c>
      <c r="C546" s="84" t="s">
        <v>1302</v>
      </c>
      <c r="D546" s="84" t="s">
        <v>262</v>
      </c>
      <c r="E546" s="85" t="s">
        <v>367</v>
      </c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4"/>
      <c r="Q546" s="69">
        <f t="shared" si="67"/>
        <v>700050</v>
      </c>
      <c r="R546" s="69">
        <f>COUNTIF($T$4:T546,T546)</f>
        <v>6</v>
      </c>
      <c r="S546" s="69" t="str">
        <f>IF(R546=1,COUNTIF($R$4:R546,1),"")</f>
        <v/>
      </c>
      <c r="T546" s="70" t="str">
        <f>施設状況!$D546&amp;施設状況!$B546</f>
        <v>西区04小規模A・B・C</v>
      </c>
      <c r="U546" s="70" t="str">
        <f>施設状況!$E546</f>
        <v>はぐはぐ乳児保育園</v>
      </c>
      <c r="V546" s="71"/>
      <c r="W546" s="70"/>
      <c r="DI546" s="54" t="s">
        <v>757</v>
      </c>
      <c r="DJ546" s="54" t="s">
        <v>1183</v>
      </c>
    </row>
    <row r="547" spans="1:114" s="52" customFormat="1">
      <c r="A547" s="61">
        <v>700061</v>
      </c>
      <c r="B547" s="84" t="s">
        <v>308</v>
      </c>
      <c r="C547" s="84" t="s">
        <v>1302</v>
      </c>
      <c r="D547" s="84" t="s">
        <v>262</v>
      </c>
      <c r="E547" s="85" t="s">
        <v>370</v>
      </c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4"/>
      <c r="Q547" s="69">
        <f t="shared" si="67"/>
        <v>700061</v>
      </c>
      <c r="R547" s="69">
        <f>COUNTIF($T$4:T547,T547)</f>
        <v>7</v>
      </c>
      <c r="S547" s="69" t="str">
        <f>IF(R547=1,COUNTIF($R$4:R547,1),"")</f>
        <v/>
      </c>
      <c r="T547" s="70" t="str">
        <f>施設状況!$D547&amp;施設状況!$B547</f>
        <v>西区04小規模A・B・C</v>
      </c>
      <c r="U547" s="70" t="str">
        <f>施設状況!$E547</f>
        <v>八軒あじさい保育園</v>
      </c>
      <c r="V547" s="71"/>
      <c r="W547" s="70"/>
      <c r="DI547" s="54" t="s">
        <v>1187</v>
      </c>
      <c r="DJ547" s="54" t="s">
        <v>1188</v>
      </c>
    </row>
    <row r="548" spans="1:114" s="52" customFormat="1">
      <c r="A548" s="61">
        <v>700060</v>
      </c>
      <c r="B548" s="84" t="s">
        <v>308</v>
      </c>
      <c r="C548" s="84" t="s">
        <v>1302</v>
      </c>
      <c r="D548" s="84" t="s">
        <v>262</v>
      </c>
      <c r="E548" s="85" t="s">
        <v>369</v>
      </c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4"/>
      <c r="Q548" s="69">
        <f t="shared" si="67"/>
        <v>700060</v>
      </c>
      <c r="R548" s="69">
        <f>COUNTIF($T$4:T548,T548)</f>
        <v>8</v>
      </c>
      <c r="S548" s="69" t="str">
        <f>IF(R548=1,COUNTIF($R$4:R548,1),"")</f>
        <v/>
      </c>
      <c r="T548" s="70" t="str">
        <f>施設状況!$D548&amp;施設状況!$B548</f>
        <v>西区04小規模A・B・C</v>
      </c>
      <c r="U548" s="70" t="str">
        <f>施設状況!$E548</f>
        <v>西野にじのいろ保育園</v>
      </c>
      <c r="V548" s="71"/>
      <c r="W548" s="70"/>
      <c r="DI548" s="54" t="s">
        <v>1185</v>
      </c>
      <c r="DJ548" s="54" t="s">
        <v>1186</v>
      </c>
    </row>
    <row r="549" spans="1:114" s="52" customFormat="1">
      <c r="A549" s="61">
        <v>700062</v>
      </c>
      <c r="B549" s="84" t="s">
        <v>308</v>
      </c>
      <c r="C549" s="84" t="s">
        <v>1302</v>
      </c>
      <c r="D549" s="84" t="s">
        <v>262</v>
      </c>
      <c r="E549" s="85" t="s">
        <v>371</v>
      </c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4"/>
      <c r="Q549" s="69">
        <f t="shared" si="67"/>
        <v>700062</v>
      </c>
      <c r="R549" s="69">
        <f>COUNTIF($T$4:T549,T549)</f>
        <v>9</v>
      </c>
      <c r="S549" s="69" t="str">
        <f>IF(R549=1,COUNTIF($R$4:R549,1),"")</f>
        <v/>
      </c>
      <c r="T549" s="70" t="str">
        <f>施設状況!$D549&amp;施設状況!$B549</f>
        <v>西区04小規模A・B・C</v>
      </c>
      <c r="U549" s="70" t="str">
        <f>施設状況!$E549</f>
        <v>発寒みらいのたね</v>
      </c>
      <c r="V549" s="71"/>
      <c r="W549" s="70"/>
      <c r="DI549" s="54" t="s">
        <v>1189</v>
      </c>
      <c r="DJ549" s="54" t="s">
        <v>1190</v>
      </c>
    </row>
    <row r="550" spans="1:114" s="52" customFormat="1">
      <c r="A550" s="61">
        <v>700064</v>
      </c>
      <c r="B550" s="84" t="s">
        <v>308</v>
      </c>
      <c r="C550" s="84" t="s">
        <v>1302</v>
      </c>
      <c r="D550" s="84" t="s">
        <v>262</v>
      </c>
      <c r="E550" s="85" t="s">
        <v>373</v>
      </c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4"/>
      <c r="Q550" s="69">
        <f t="shared" si="67"/>
        <v>700064</v>
      </c>
      <c r="R550" s="69">
        <f>COUNTIF($T$4:T550,T550)</f>
        <v>10</v>
      </c>
      <c r="S550" s="69" t="str">
        <f>IF(R550=1,COUNTIF($R$4:R550,1),"")</f>
        <v/>
      </c>
      <c r="T550" s="70" t="str">
        <f>施設状況!$D550&amp;施設状況!$B550</f>
        <v>西区04小規模A・B・C</v>
      </c>
      <c r="U550" s="70" t="str">
        <f>施設状況!$E550</f>
        <v>こぐまハウス</v>
      </c>
      <c r="V550" s="71"/>
      <c r="W550" s="70"/>
      <c r="DI550" s="54" t="s">
        <v>769</v>
      </c>
      <c r="DJ550" s="54" t="s">
        <v>1192</v>
      </c>
    </row>
    <row r="551" spans="1:114" s="52" customFormat="1">
      <c r="A551" s="61">
        <v>700063</v>
      </c>
      <c r="B551" s="84" t="s">
        <v>308</v>
      </c>
      <c r="C551" s="84" t="s">
        <v>1302</v>
      </c>
      <c r="D551" s="84" t="s">
        <v>262</v>
      </c>
      <c r="E551" s="85" t="s">
        <v>372</v>
      </c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4"/>
      <c r="Q551" s="69">
        <f t="shared" si="67"/>
        <v>700063</v>
      </c>
      <c r="R551" s="69">
        <f>COUNTIF($T$4:T551,T551)</f>
        <v>11</v>
      </c>
      <c r="S551" s="69" t="str">
        <f>IF(R551=1,COUNTIF($R$4:R551,1),"")</f>
        <v/>
      </c>
      <c r="T551" s="70" t="str">
        <f>施設状況!$D551&amp;施設状況!$B551</f>
        <v>西区04小規模A・B・C</v>
      </c>
      <c r="U551" s="70" t="str">
        <f>施設状況!$E551</f>
        <v>森のタータン保育園マール</v>
      </c>
      <c r="V551" s="71"/>
      <c r="W551" s="70"/>
      <c r="DI551" s="54" t="s">
        <v>759</v>
      </c>
      <c r="DJ551" s="54" t="s">
        <v>1191</v>
      </c>
    </row>
    <row r="552" spans="1:114" s="52" customFormat="1">
      <c r="A552" s="61">
        <v>700073</v>
      </c>
      <c r="B552" s="84" t="s">
        <v>308</v>
      </c>
      <c r="C552" s="84" t="s">
        <v>1302</v>
      </c>
      <c r="D552" s="84" t="s">
        <v>262</v>
      </c>
      <c r="E552" s="85" t="s">
        <v>1698</v>
      </c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4"/>
      <c r="Q552" s="69">
        <f t="shared" si="67"/>
        <v>700073</v>
      </c>
      <c r="R552" s="69">
        <f>COUNTIF($T$4:T552,T552)</f>
        <v>12</v>
      </c>
      <c r="S552" s="69" t="str">
        <f>IF(R552=1,COUNTIF($R$4:R552,1),"")</f>
        <v/>
      </c>
      <c r="T552" s="70" t="str">
        <f>施設状況!$D552&amp;施設状況!$B552</f>
        <v>西区04小規模A・B・C</v>
      </c>
      <c r="U552" s="70" t="str">
        <f>施設状況!$E552</f>
        <v>宮の沢みらいのたね</v>
      </c>
      <c r="V552" s="71"/>
      <c r="W552" s="70"/>
      <c r="DI552" s="54" t="s">
        <v>1195</v>
      </c>
      <c r="DJ552" s="54" t="s">
        <v>1196</v>
      </c>
    </row>
    <row r="553" spans="1:114" s="52" customFormat="1">
      <c r="A553" s="61">
        <v>700074</v>
      </c>
      <c r="B553" s="84" t="s">
        <v>308</v>
      </c>
      <c r="C553" s="84" t="s">
        <v>1302</v>
      </c>
      <c r="D553" s="84" t="s">
        <v>262</v>
      </c>
      <c r="E553" s="85" t="s">
        <v>1699</v>
      </c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4"/>
      <c r="Q553" s="69">
        <f t="shared" si="67"/>
        <v>700074</v>
      </c>
      <c r="R553" s="69">
        <f>COUNTIF($T$4:T553,T553)</f>
        <v>13</v>
      </c>
      <c r="S553" s="69" t="str">
        <f>IF(R553=1,COUNTIF($R$4:R553,1),"")</f>
        <v/>
      </c>
      <c r="T553" s="70" t="str">
        <f>施設状況!$D553&amp;施設状況!$B553</f>
        <v>西区04小規模A・B・C</v>
      </c>
      <c r="U553" s="70" t="str">
        <f>施設状況!$E553</f>
        <v>発寒にじのいろ保育園</v>
      </c>
      <c r="V553" s="71"/>
      <c r="W553" s="70"/>
      <c r="DI553" s="54" t="s">
        <v>1197</v>
      </c>
      <c r="DJ553" s="54" t="s">
        <v>1198</v>
      </c>
    </row>
    <row r="554" spans="1:114" s="52" customFormat="1">
      <c r="A554" s="61">
        <v>700078</v>
      </c>
      <c r="B554" s="84" t="s">
        <v>308</v>
      </c>
      <c r="C554" s="84" t="s">
        <v>1302</v>
      </c>
      <c r="D554" s="84" t="s">
        <v>262</v>
      </c>
      <c r="E554" s="85" t="s">
        <v>1700</v>
      </c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4"/>
      <c r="Q554" s="69">
        <f t="shared" si="67"/>
        <v>700078</v>
      </c>
      <c r="R554" s="69">
        <f>COUNTIF($T$4:T554,T554)</f>
        <v>14</v>
      </c>
      <c r="S554" s="69" t="str">
        <f>IF(R554=1,COUNTIF($R$4:R554,1),"")</f>
        <v/>
      </c>
      <c r="T554" s="70" t="str">
        <f>施設状況!$D554&amp;施設状況!$B554</f>
        <v>西区04小規模A・B・C</v>
      </c>
      <c r="U554" s="70" t="str">
        <f>施設状況!$E554</f>
        <v>Ｓ．Ｔ．ナーサリーＳＣＨＯＯＬ八軒</v>
      </c>
      <c r="V554" s="71"/>
      <c r="W554" s="70"/>
      <c r="DI554" s="54" t="s">
        <v>1199</v>
      </c>
      <c r="DJ554" s="54" t="s">
        <v>1200</v>
      </c>
    </row>
    <row r="555" spans="1:114" s="52" customFormat="1">
      <c r="A555" s="61">
        <v>700095</v>
      </c>
      <c r="B555" s="84" t="s">
        <v>308</v>
      </c>
      <c r="C555" s="84" t="s">
        <v>1302</v>
      </c>
      <c r="D555" s="84" t="s">
        <v>262</v>
      </c>
      <c r="E555" s="85" t="s">
        <v>1701</v>
      </c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4"/>
      <c r="Q555" s="69">
        <f t="shared" si="67"/>
        <v>700095</v>
      </c>
      <c r="R555" s="69">
        <f>COUNTIF($T$4:T555,T555)</f>
        <v>15</v>
      </c>
      <c r="S555" s="69" t="str">
        <f>IF(R555=1,COUNTIF($R$4:R555,1),"")</f>
        <v/>
      </c>
      <c r="T555" s="70" t="str">
        <f>施設状況!$D555&amp;施設状況!$B555</f>
        <v>西区04小規模A・B・C</v>
      </c>
      <c r="U555" s="70" t="str">
        <f>施設状況!$E555</f>
        <v>すまいる保育園</v>
      </c>
      <c r="V555" s="71"/>
      <c r="W555" s="70"/>
      <c r="DI555" s="54" t="s">
        <v>1185</v>
      </c>
      <c r="DJ555" s="54" t="s">
        <v>1730</v>
      </c>
    </row>
    <row r="556" spans="1:114" s="52" customFormat="1">
      <c r="A556" s="61">
        <v>750025</v>
      </c>
      <c r="B556" s="84" t="s">
        <v>308</v>
      </c>
      <c r="C556" s="84" t="s">
        <v>1302</v>
      </c>
      <c r="D556" s="84" t="s">
        <v>284</v>
      </c>
      <c r="E556" s="85" t="s">
        <v>375</v>
      </c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4"/>
      <c r="Q556" s="69">
        <f t="shared" si="67"/>
        <v>750025</v>
      </c>
      <c r="R556" s="69">
        <f>COUNTIF($T$4:T556,T556)</f>
        <v>1</v>
      </c>
      <c r="S556" s="69">
        <f>IF(R556=1,COUNTIF($R$4:R556,1),"")</f>
        <v>40</v>
      </c>
      <c r="T556" s="70" t="str">
        <f>施設状況!$D556&amp;施設状況!$B556</f>
        <v>手稲区04小規模A・B・C</v>
      </c>
      <c r="U556" s="70" t="str">
        <f>施設状況!$E556</f>
        <v>ぴっころきっず手稲駅前</v>
      </c>
      <c r="V556" s="71"/>
      <c r="W556" s="70"/>
      <c r="DI556" s="54" t="s">
        <v>1201</v>
      </c>
      <c r="DJ556" s="54" t="s">
        <v>1202</v>
      </c>
    </row>
    <row r="557" spans="1:114" s="52" customFormat="1">
      <c r="A557" s="61">
        <v>750027</v>
      </c>
      <c r="B557" s="84" t="s">
        <v>308</v>
      </c>
      <c r="C557" s="84" t="s">
        <v>1302</v>
      </c>
      <c r="D557" s="84" t="s">
        <v>284</v>
      </c>
      <c r="E557" s="85" t="s">
        <v>377</v>
      </c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4"/>
      <c r="Q557" s="69">
        <f t="shared" si="67"/>
        <v>750027</v>
      </c>
      <c r="R557" s="69">
        <f>COUNTIF($T$4:T557,T557)</f>
        <v>2</v>
      </c>
      <c r="S557" s="69" t="str">
        <f>IF(R557=1,COUNTIF($R$4:R557,1),"")</f>
        <v/>
      </c>
      <c r="T557" s="70" t="str">
        <f>施設状況!$D557&amp;施設状況!$B557</f>
        <v>手稲区04小規模A・B・C</v>
      </c>
      <c r="U557" s="70" t="str">
        <f>施設状況!$E557</f>
        <v>手稲あじさい保育園</v>
      </c>
      <c r="V557" s="71"/>
      <c r="W557" s="70"/>
      <c r="DI557" s="54" t="s">
        <v>830</v>
      </c>
      <c r="DJ557" s="54" t="s">
        <v>1204</v>
      </c>
    </row>
    <row r="558" spans="1:114" s="52" customFormat="1">
      <c r="A558" s="61">
        <v>750026</v>
      </c>
      <c r="B558" s="84" t="s">
        <v>308</v>
      </c>
      <c r="C558" s="84" t="s">
        <v>1302</v>
      </c>
      <c r="D558" s="84" t="s">
        <v>284</v>
      </c>
      <c r="E558" s="85" t="s">
        <v>376</v>
      </c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4"/>
      <c r="Q558" s="69">
        <f t="shared" si="67"/>
        <v>750026</v>
      </c>
      <c r="R558" s="69">
        <f>COUNTIF($T$4:T558,T558)</f>
        <v>3</v>
      </c>
      <c r="S558" s="69" t="str">
        <f>IF(R558=1,COUNTIF($R$4:R558,1),"")</f>
        <v/>
      </c>
      <c r="T558" s="70" t="str">
        <f>施設状況!$D558&amp;施設状況!$B558</f>
        <v>手稲区04小規模A・B・C</v>
      </c>
      <c r="U558" s="70" t="str">
        <f>施設状況!$E558</f>
        <v>第２手稲あじさい保育園</v>
      </c>
      <c r="V558" s="71"/>
      <c r="W558" s="70"/>
      <c r="DI558" s="54" t="s">
        <v>830</v>
      </c>
      <c r="DJ558" s="54" t="s">
        <v>1203</v>
      </c>
    </row>
    <row r="559" spans="1:114" s="52" customFormat="1">
      <c r="A559" s="61">
        <v>750030</v>
      </c>
      <c r="B559" s="84" t="s">
        <v>308</v>
      </c>
      <c r="C559" s="84" t="s">
        <v>1302</v>
      </c>
      <c r="D559" s="84" t="s">
        <v>284</v>
      </c>
      <c r="E559" s="85" t="s">
        <v>378</v>
      </c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4"/>
      <c r="Q559" s="69">
        <f t="shared" si="67"/>
        <v>750030</v>
      </c>
      <c r="R559" s="69">
        <f>COUNTIF($T$4:T559,T559)</f>
        <v>4</v>
      </c>
      <c r="S559" s="69" t="str">
        <f>IF(R559=1,COUNTIF($R$4:R559,1),"")</f>
        <v/>
      </c>
      <c r="T559" s="70" t="str">
        <f>施設状況!$D559&amp;施設状況!$B559</f>
        <v>手稲区04小規模A・B・C</v>
      </c>
      <c r="U559" s="70" t="str">
        <f>施設状況!$E559</f>
        <v>たからの杜星置保育園</v>
      </c>
      <c r="V559" s="71"/>
      <c r="W559" s="70"/>
      <c r="DI559" s="54" t="s">
        <v>1050</v>
      </c>
      <c r="DJ559" s="54" t="s">
        <v>1205</v>
      </c>
    </row>
    <row r="560" spans="1:114" s="52" customFormat="1">
      <c r="A560" s="61">
        <v>750032</v>
      </c>
      <c r="B560" s="84" t="s">
        <v>308</v>
      </c>
      <c r="C560" s="84" t="s">
        <v>1302</v>
      </c>
      <c r="D560" s="84" t="s">
        <v>284</v>
      </c>
      <c r="E560" s="85" t="s">
        <v>380</v>
      </c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4"/>
      <c r="Q560" s="69">
        <f t="shared" si="67"/>
        <v>750032</v>
      </c>
      <c r="R560" s="69">
        <f>COUNTIF($T$4:T560,T560)</f>
        <v>5</v>
      </c>
      <c r="S560" s="69" t="str">
        <f>IF(R560=1,COUNTIF($R$4:R560,1),"")</f>
        <v/>
      </c>
      <c r="T560" s="70" t="str">
        <f>施設状況!$D560&amp;施設状況!$B560</f>
        <v>手稲区04小規模A・B・C</v>
      </c>
      <c r="U560" s="70" t="str">
        <f>施設状況!$E560</f>
        <v>富丘ニンニン保育園</v>
      </c>
      <c r="V560" s="71"/>
      <c r="W560" s="70"/>
      <c r="DI560" s="54" t="s">
        <v>822</v>
      </c>
      <c r="DJ560" s="54" t="s">
        <v>1207</v>
      </c>
    </row>
    <row r="561" spans="1:114" s="52" customFormat="1">
      <c r="A561" s="61">
        <v>750031</v>
      </c>
      <c r="B561" s="84" t="s">
        <v>308</v>
      </c>
      <c r="C561" s="84" t="s">
        <v>1302</v>
      </c>
      <c r="D561" s="84" t="s">
        <v>284</v>
      </c>
      <c r="E561" s="85" t="s">
        <v>379</v>
      </c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4"/>
      <c r="Q561" s="69">
        <f t="shared" si="67"/>
        <v>750031</v>
      </c>
      <c r="R561" s="69">
        <f>COUNTIF($T$4:T561,T561)</f>
        <v>6</v>
      </c>
      <c r="S561" s="69" t="str">
        <f>IF(R561=1,COUNTIF($R$4:R561,1),"")</f>
        <v/>
      </c>
      <c r="T561" s="70" t="str">
        <f>施設状況!$D561&amp;施設状況!$B561</f>
        <v>手稲区04小規模A・B・C</v>
      </c>
      <c r="U561" s="70" t="str">
        <f>施設状況!$E561</f>
        <v>さら～れ保育園富丘園</v>
      </c>
      <c r="V561" s="71"/>
      <c r="W561" s="70"/>
      <c r="DI561" s="54" t="s">
        <v>818</v>
      </c>
      <c r="DJ561" s="54" t="s">
        <v>1206</v>
      </c>
    </row>
    <row r="562" spans="1:114" s="52" customFormat="1">
      <c r="A562" s="61">
        <v>750039</v>
      </c>
      <c r="B562" s="84" t="s">
        <v>308</v>
      </c>
      <c r="C562" s="84" t="s">
        <v>1302</v>
      </c>
      <c r="D562" s="84" t="s">
        <v>284</v>
      </c>
      <c r="E562" s="85" t="s">
        <v>1702</v>
      </c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4"/>
      <c r="Q562" s="69">
        <f t="shared" si="67"/>
        <v>750039</v>
      </c>
      <c r="R562" s="69">
        <f>COUNTIF($T$4:T562,T562)</f>
        <v>7</v>
      </c>
      <c r="S562" s="69" t="str">
        <f>IF(R562=1,COUNTIF($R$4:R562,1),"")</f>
        <v/>
      </c>
      <c r="T562" s="70" t="str">
        <f>施設状況!$D562&amp;施設状況!$B562</f>
        <v>手稲区04小規模A・B・C</v>
      </c>
      <c r="U562" s="70" t="str">
        <f>施設状況!$E562</f>
        <v>キラキラ乳児保育園</v>
      </c>
      <c r="V562" s="71"/>
      <c r="W562" s="70"/>
      <c r="DI562" s="54" t="s">
        <v>812</v>
      </c>
      <c r="DJ562" s="54" t="s">
        <v>1210</v>
      </c>
    </row>
    <row r="563" spans="1:114" s="52" customFormat="1">
      <c r="A563" s="61">
        <v>750035</v>
      </c>
      <c r="B563" s="84" t="s">
        <v>308</v>
      </c>
      <c r="C563" s="84" t="s">
        <v>1302</v>
      </c>
      <c r="D563" s="84" t="s">
        <v>284</v>
      </c>
      <c r="E563" s="85" t="s">
        <v>1703</v>
      </c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4"/>
      <c r="Q563" s="69">
        <f t="shared" si="67"/>
        <v>750035</v>
      </c>
      <c r="R563" s="69">
        <f>COUNTIF($T$4:T563,T563)</f>
        <v>8</v>
      </c>
      <c r="S563" s="69" t="str">
        <f>IF(R563=1,COUNTIF($R$4:R563,1),"")</f>
        <v/>
      </c>
      <c r="T563" s="70" t="str">
        <f>施設状況!$D563&amp;施設状況!$B563</f>
        <v>手稲区04小規模A・B・C</v>
      </c>
      <c r="U563" s="70" t="str">
        <f>施設状況!$E563</f>
        <v>さら～れ保育園前田園</v>
      </c>
      <c r="V563" s="71"/>
      <c r="W563" s="70"/>
      <c r="DI563" s="54" t="s">
        <v>1208</v>
      </c>
      <c r="DJ563" s="54" t="s">
        <v>1209</v>
      </c>
    </row>
    <row r="564" spans="1:114" s="52" customFormat="1">
      <c r="A564" s="97">
        <v>750044</v>
      </c>
      <c r="B564" s="84" t="s">
        <v>308</v>
      </c>
      <c r="C564" s="84" t="s">
        <v>1302</v>
      </c>
      <c r="D564" s="76" t="s">
        <v>284</v>
      </c>
      <c r="E564" s="87" t="s">
        <v>1704</v>
      </c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4"/>
      <c r="Q564" s="69">
        <f t="shared" si="67"/>
        <v>750044</v>
      </c>
      <c r="R564" s="69">
        <f>COUNTIF($T$4:T564,T564)</f>
        <v>9</v>
      </c>
      <c r="S564" s="69" t="str">
        <f>IF(R564=1,COUNTIF($R$4:R564,1),"")</f>
        <v/>
      </c>
      <c r="T564" s="70" t="str">
        <f>施設状況!$D564&amp;施設状況!$B564</f>
        <v>手稲区04小規模A・B・C</v>
      </c>
      <c r="U564" s="70" t="str">
        <f>施設状況!$E564</f>
        <v>Ｓ．Ｔ．ナーサリーＳＣＨＯＯＬ手稲前田</v>
      </c>
      <c r="V564" s="71"/>
      <c r="W564" s="70"/>
      <c r="DI564" s="54" t="s">
        <v>1208</v>
      </c>
      <c r="DJ564" s="54" t="s">
        <v>1211</v>
      </c>
    </row>
    <row r="565" spans="1:114" s="52" customFormat="1">
      <c r="A565" s="61">
        <v>200062</v>
      </c>
      <c r="B565" s="84" t="s">
        <v>1705</v>
      </c>
      <c r="C565" s="84" t="s">
        <v>1706</v>
      </c>
      <c r="D565" s="84" t="s">
        <v>156</v>
      </c>
      <c r="E565" s="85" t="s">
        <v>381</v>
      </c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4"/>
      <c r="Q565" s="69">
        <f t="shared" si="67"/>
        <v>200062</v>
      </c>
      <c r="R565" s="69">
        <f>COUNTIF($T$4:T565,T565)</f>
        <v>1</v>
      </c>
      <c r="S565" s="69">
        <f>IF(R565=1,COUNTIF($R$4:R565,1),"")</f>
        <v>41</v>
      </c>
      <c r="T565" s="70" t="str">
        <f>施設状況!$D565&amp;施設状況!$B565</f>
        <v>北区05家庭的</v>
      </c>
      <c r="U565" s="70" t="str">
        <f>施設状況!$E565</f>
        <v>保育室どんぐり</v>
      </c>
      <c r="V565" s="71"/>
      <c r="W565" s="70"/>
      <c r="DI565" s="54" t="s">
        <v>1212</v>
      </c>
      <c r="DJ565" s="54" t="s">
        <v>1213</v>
      </c>
    </row>
    <row r="566" spans="1:114" s="52" customFormat="1">
      <c r="A566" s="61">
        <v>300083</v>
      </c>
      <c r="B566" s="84" t="s">
        <v>1705</v>
      </c>
      <c r="C566" s="84" t="s">
        <v>1303</v>
      </c>
      <c r="D566" s="84" t="s">
        <v>185</v>
      </c>
      <c r="E566" s="85" t="s">
        <v>383</v>
      </c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4"/>
      <c r="Q566" s="69">
        <f t="shared" si="67"/>
        <v>300083</v>
      </c>
      <c r="R566" s="69">
        <f>COUNTIF($T$4:T566,T566)</f>
        <v>1</v>
      </c>
      <c r="S566" s="69">
        <f>IF(R566=1,COUNTIF($R$4:R566,1),"")</f>
        <v>42</v>
      </c>
      <c r="T566" s="70" t="str">
        <f>施設状況!$D566&amp;施設状況!$B566</f>
        <v>東区05家庭的</v>
      </c>
      <c r="U566" s="70" t="str">
        <f>施設状況!$E566</f>
        <v>保育ママぐりぐら</v>
      </c>
      <c r="V566" s="71"/>
      <c r="W566" s="70"/>
      <c r="DI566" s="54" t="s">
        <v>1215</v>
      </c>
      <c r="DJ566" s="54" t="s">
        <v>1216</v>
      </c>
    </row>
    <row r="567" spans="1:114" s="52" customFormat="1">
      <c r="A567" s="61">
        <v>300058</v>
      </c>
      <c r="B567" s="84" t="s">
        <v>1237</v>
      </c>
      <c r="C567" s="84" t="s">
        <v>1303</v>
      </c>
      <c r="D567" s="84" t="s">
        <v>185</v>
      </c>
      <c r="E567" s="85" t="s">
        <v>382</v>
      </c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4"/>
      <c r="Q567" s="69">
        <f t="shared" si="67"/>
        <v>300058</v>
      </c>
      <c r="R567" s="69">
        <f>COUNTIF($T$4:T567,T567)</f>
        <v>2</v>
      </c>
      <c r="S567" s="69" t="str">
        <f>IF(R567=1,COUNTIF($R$4:R567,1),"")</f>
        <v/>
      </c>
      <c r="T567" s="70" t="str">
        <f>施設状況!$D567&amp;施設状況!$B567</f>
        <v>東区05家庭的</v>
      </c>
      <c r="U567" s="70" t="str">
        <f>施設状況!$E567</f>
        <v>保育ママたんぽぽ</v>
      </c>
      <c r="V567" s="71"/>
      <c r="W567" s="70"/>
      <c r="DI567" s="54" t="s">
        <v>542</v>
      </c>
      <c r="DJ567" s="54" t="s">
        <v>1214</v>
      </c>
    </row>
    <row r="568" spans="1:114" s="52" customFormat="1">
      <c r="A568" s="61">
        <v>550019</v>
      </c>
      <c r="B568" s="84" t="s">
        <v>1237</v>
      </c>
      <c r="C568" s="84" t="s">
        <v>1303</v>
      </c>
      <c r="D568" s="84" t="s">
        <v>249</v>
      </c>
      <c r="E568" s="85" t="s">
        <v>384</v>
      </c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4"/>
      <c r="Q568" s="69">
        <f t="shared" si="67"/>
        <v>550019</v>
      </c>
      <c r="R568" s="69">
        <f>COUNTIF($T$4:T568,T568)</f>
        <v>1</v>
      </c>
      <c r="S568" s="69">
        <f>IF(R568=1,COUNTIF($R$4:R568,1),"")</f>
        <v>43</v>
      </c>
      <c r="T568" s="70" t="str">
        <f>施設状況!$D568&amp;施設状況!$B568</f>
        <v>清田区05家庭的</v>
      </c>
      <c r="U568" s="70" t="str">
        <f>施設状況!$E568</f>
        <v>保育ママおひさま</v>
      </c>
      <c r="V568" s="71"/>
      <c r="W568" s="70"/>
      <c r="DI568" s="54" t="s">
        <v>723</v>
      </c>
      <c r="DJ568" s="54" t="s">
        <v>1217</v>
      </c>
    </row>
    <row r="569" spans="1:114" s="52" customFormat="1">
      <c r="A569" s="61">
        <v>600025</v>
      </c>
      <c r="B569" s="84" t="s">
        <v>1237</v>
      </c>
      <c r="C569" s="84" t="s">
        <v>1303</v>
      </c>
      <c r="D569" s="84" t="s">
        <v>255</v>
      </c>
      <c r="E569" s="85" t="s">
        <v>385</v>
      </c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4"/>
      <c r="Q569" s="69">
        <f t="shared" si="67"/>
        <v>600025</v>
      </c>
      <c r="R569" s="69">
        <f>COUNTIF($T$4:T569,T569)</f>
        <v>1</v>
      </c>
      <c r="S569" s="69">
        <f>IF(R569=1,COUNTIF($R$4:R569,1),"")</f>
        <v>44</v>
      </c>
      <c r="T569" s="70" t="str">
        <f>施設状況!$D569&amp;施設状況!$B569</f>
        <v>南区05家庭的</v>
      </c>
      <c r="U569" s="70" t="str">
        <f>施設状況!$E569</f>
        <v>保育ママつぼみ</v>
      </c>
      <c r="V569" s="71"/>
      <c r="W569" s="70"/>
      <c r="DI569" s="54" t="s">
        <v>907</v>
      </c>
      <c r="DJ569" s="54" t="s">
        <v>1218</v>
      </c>
    </row>
    <row r="570" spans="1:114" s="52" customFormat="1">
      <c r="A570" s="61">
        <v>700042</v>
      </c>
      <c r="B570" s="84" t="s">
        <v>1237</v>
      </c>
      <c r="C570" s="84" t="s">
        <v>1303</v>
      </c>
      <c r="D570" s="84" t="s">
        <v>262</v>
      </c>
      <c r="E570" s="85" t="s">
        <v>386</v>
      </c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4"/>
      <c r="Q570" s="69">
        <f t="shared" si="67"/>
        <v>700042</v>
      </c>
      <c r="R570" s="69">
        <f>COUNTIF($T$4:T570,T570)</f>
        <v>1</v>
      </c>
      <c r="S570" s="69">
        <f>IF(R570=1,COUNTIF($R$4:R570,1),"")</f>
        <v>45</v>
      </c>
      <c r="T570" s="70" t="str">
        <f>施設状況!$D570&amp;施設状況!$B570</f>
        <v>西区05家庭的</v>
      </c>
      <c r="U570" s="70" t="str">
        <f>施設状況!$E570</f>
        <v>保育るーむひなたぼっこ</v>
      </c>
      <c r="V570" s="71"/>
      <c r="W570" s="70"/>
      <c r="DI570" s="54" t="s">
        <v>765</v>
      </c>
      <c r="DJ570" s="54" t="s">
        <v>1219</v>
      </c>
    </row>
    <row r="571" spans="1:114" s="52" customFormat="1">
      <c r="A571" s="97">
        <v>750033</v>
      </c>
      <c r="B571" s="84" t="s">
        <v>1237</v>
      </c>
      <c r="C571" s="84" t="s">
        <v>1303</v>
      </c>
      <c r="D571" s="76" t="s">
        <v>284</v>
      </c>
      <c r="E571" s="87" t="s">
        <v>387</v>
      </c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4"/>
      <c r="Q571" s="69">
        <f t="shared" si="67"/>
        <v>750033</v>
      </c>
      <c r="R571" s="69">
        <f>COUNTIF($T$4:T571,T571)</f>
        <v>1</v>
      </c>
      <c r="S571" s="69">
        <f>IF(R571=1,COUNTIF($R$4:R571,1),"")</f>
        <v>46</v>
      </c>
      <c r="T571" s="70" t="str">
        <f>施設状況!$D571&amp;施設状況!$B571</f>
        <v>手稲区05家庭的</v>
      </c>
      <c r="U571" s="70" t="str">
        <f>施設状況!$E571</f>
        <v>保育室ベリーベリー</v>
      </c>
      <c r="V571" s="71"/>
      <c r="W571" s="70"/>
      <c r="DI571" s="54" t="s">
        <v>1220</v>
      </c>
      <c r="DJ571" s="54" t="s">
        <v>1221</v>
      </c>
    </row>
    <row r="572" spans="1:114" s="52" customFormat="1">
      <c r="A572" s="61">
        <v>300070</v>
      </c>
      <c r="B572" s="84" t="s">
        <v>1707</v>
      </c>
      <c r="C572" s="84" t="s">
        <v>1305</v>
      </c>
      <c r="D572" s="84" t="s">
        <v>185</v>
      </c>
      <c r="E572" s="85" t="s">
        <v>388</v>
      </c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4"/>
      <c r="Q572" s="69">
        <f t="shared" si="67"/>
        <v>300070</v>
      </c>
      <c r="R572" s="69">
        <f>COUNTIF($T$4:T572,T572)</f>
        <v>1</v>
      </c>
      <c r="S572" s="69">
        <f>IF(R572=1,COUNTIF($R$4:R572,1),"")</f>
        <v>47</v>
      </c>
      <c r="T572" s="70" t="str">
        <f>施設状況!$D572&amp;施設状況!$B572</f>
        <v>東区06事業所内</v>
      </c>
      <c r="U572" s="70" t="str">
        <f>施設状況!$E572</f>
        <v>コープさっぽろ保育園ａｕｒｉｎｋｏ</v>
      </c>
      <c r="V572" s="71"/>
      <c r="W572" s="70"/>
      <c r="DI572" s="54" t="s">
        <v>540</v>
      </c>
      <c r="DJ572" s="54" t="s">
        <v>1222</v>
      </c>
    </row>
    <row r="573" spans="1:114" s="52" customFormat="1">
      <c r="A573" s="61">
        <v>300102</v>
      </c>
      <c r="B573" s="84" t="s">
        <v>1384</v>
      </c>
      <c r="C573" s="84" t="s">
        <v>1305</v>
      </c>
      <c r="D573" s="84" t="s">
        <v>185</v>
      </c>
      <c r="E573" s="85" t="s">
        <v>1708</v>
      </c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4"/>
      <c r="Q573" s="69">
        <f t="shared" si="67"/>
        <v>300102</v>
      </c>
      <c r="R573" s="69">
        <f>COUNTIF($T$4:T573,T573)</f>
        <v>2</v>
      </c>
      <c r="S573" s="69" t="str">
        <f>IF(R573=1,COUNTIF($R$4:R573,1),"")</f>
        <v/>
      </c>
      <c r="T573" s="70" t="str">
        <f>施設状況!$D573&amp;施設状況!$B573</f>
        <v>東区06事業所内</v>
      </c>
      <c r="U573" s="70" t="str">
        <f>施設状況!$E573</f>
        <v>ＨｅａｒｔＫｉｄｓ保育園ハートセンター</v>
      </c>
      <c r="V573" s="71"/>
      <c r="W573" s="70"/>
      <c r="DI573" s="54" t="s">
        <v>1223</v>
      </c>
      <c r="DJ573" s="54" t="s">
        <v>1380</v>
      </c>
    </row>
    <row r="574" spans="1:114" s="52" customFormat="1">
      <c r="A574" s="61">
        <v>400057</v>
      </c>
      <c r="B574" s="84" t="s">
        <v>1383</v>
      </c>
      <c r="C574" s="84" t="s">
        <v>1305</v>
      </c>
      <c r="D574" s="84" t="s">
        <v>210</v>
      </c>
      <c r="E574" s="85" t="s">
        <v>389</v>
      </c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4"/>
      <c r="Q574" s="69">
        <f t="shared" si="67"/>
        <v>400057</v>
      </c>
      <c r="R574" s="69">
        <f>COUNTIF($T$4:T574,T574)</f>
        <v>1</v>
      </c>
      <c r="S574" s="69">
        <f>IF(R574=1,COUNTIF($R$4:R574,1),"")</f>
        <v>48</v>
      </c>
      <c r="T574" s="70" t="str">
        <f>施設状況!$D574&amp;施設状況!$B574</f>
        <v>白石区06事業所内</v>
      </c>
      <c r="U574" s="70" t="str">
        <f>施設状況!$E574</f>
        <v>じゅんのめ保育園</v>
      </c>
      <c r="V574" s="71"/>
      <c r="W574" s="70"/>
      <c r="DI574" s="54" t="s">
        <v>614</v>
      </c>
      <c r="DJ574" s="54" t="s">
        <v>1224</v>
      </c>
    </row>
    <row r="575" spans="1:114" s="52" customFormat="1">
      <c r="A575" s="61">
        <v>500095</v>
      </c>
      <c r="B575" s="84" t="s">
        <v>1383</v>
      </c>
      <c r="C575" s="84" t="s">
        <v>1305</v>
      </c>
      <c r="D575" s="84" t="s">
        <v>1294</v>
      </c>
      <c r="E575" s="85" t="s">
        <v>1709</v>
      </c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4"/>
      <c r="Q575" s="69">
        <f t="shared" si="67"/>
        <v>500095</v>
      </c>
      <c r="R575" s="69">
        <f>COUNTIF($T$4:T575,T575)</f>
        <v>1</v>
      </c>
      <c r="S575" s="69">
        <f>IF(R575=1,COUNTIF($R$4:R575,1),"")</f>
        <v>49</v>
      </c>
      <c r="T575" s="70" t="str">
        <f>施設状況!$D575&amp;施設状況!$B575</f>
        <v>豊平区06事業所内</v>
      </c>
      <c r="U575" s="70" t="str">
        <f>施設状況!$E575</f>
        <v>こころキッズワタキュー中の島ルーム</v>
      </c>
      <c r="V575" s="71"/>
      <c r="W575" s="70"/>
      <c r="DI575" s="54" t="s">
        <v>674</v>
      </c>
      <c r="DJ575" s="54" t="s">
        <v>1731</v>
      </c>
    </row>
    <row r="576" spans="1:114" s="52" customFormat="1">
      <c r="A576" s="61">
        <v>500049</v>
      </c>
      <c r="B576" s="84" t="s">
        <v>1383</v>
      </c>
      <c r="C576" s="84" t="s">
        <v>1305</v>
      </c>
      <c r="D576" s="84" t="s">
        <v>237</v>
      </c>
      <c r="E576" s="85" t="s">
        <v>393</v>
      </c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4"/>
      <c r="Q576" s="69">
        <f t="shared" si="67"/>
        <v>500049</v>
      </c>
      <c r="R576" s="69">
        <f>COUNTIF($T$4:T576,T576)</f>
        <v>2</v>
      </c>
      <c r="S576" s="69" t="str">
        <f>IF(R576=1,COUNTIF($R$4:R576,1),"")</f>
        <v/>
      </c>
      <c r="T576" s="70" t="str">
        <f>施設状況!$D576&amp;施設状況!$B576</f>
        <v>豊平区06事業所内</v>
      </c>
      <c r="U576" s="70" t="str">
        <f>施設状況!$E576</f>
        <v>こどもクラブしらかば</v>
      </c>
      <c r="V576" s="71"/>
      <c r="W576" s="70"/>
      <c r="DI576" s="54" t="s">
        <v>705</v>
      </c>
      <c r="DJ576" s="54" t="s">
        <v>1232</v>
      </c>
    </row>
    <row r="577" spans="1:114" s="52" customFormat="1">
      <c r="A577" s="74">
        <v>500062</v>
      </c>
      <c r="B577" s="84" t="s">
        <v>1383</v>
      </c>
      <c r="C577" s="84" t="s">
        <v>1305</v>
      </c>
      <c r="D577" s="68" t="s">
        <v>237</v>
      </c>
      <c r="E577" s="86" t="s">
        <v>1710</v>
      </c>
      <c r="F577" s="68"/>
      <c r="G577" s="68"/>
      <c r="H577" s="68"/>
      <c r="I577" s="68">
        <v>30</v>
      </c>
      <c r="J577" s="68">
        <v>0</v>
      </c>
      <c r="K577" s="68">
        <v>0</v>
      </c>
      <c r="L577" s="68">
        <v>12</v>
      </c>
      <c r="M577" s="68">
        <v>18</v>
      </c>
      <c r="N577" s="68">
        <v>30</v>
      </c>
      <c r="O577" s="68">
        <v>0</v>
      </c>
      <c r="P577" s="68">
        <v>30</v>
      </c>
      <c r="Q577" s="69">
        <f t="shared" si="67"/>
        <v>500062</v>
      </c>
      <c r="R577" s="69">
        <f>COUNTIF($T$4:T577,T577)</f>
        <v>3</v>
      </c>
      <c r="S577" s="69" t="str">
        <f>IF(R577=1,COUNTIF($R$4:R577,1),"")</f>
        <v/>
      </c>
      <c r="T577" s="70" t="str">
        <f>施設状況!$D577&amp;施設状況!$B577</f>
        <v>豊平区06事業所内</v>
      </c>
      <c r="U577" s="70" t="str">
        <f>施設状況!$E577</f>
        <v>札幌ドリーム保育園</v>
      </c>
      <c r="V577" s="71"/>
      <c r="W577" s="70"/>
      <c r="DI577" s="54" t="s">
        <v>1225</v>
      </c>
      <c r="DJ577" s="54" t="s">
        <v>1226</v>
      </c>
    </row>
    <row r="578" spans="1:114" s="52" customFormat="1">
      <c r="A578" s="74">
        <v>600030</v>
      </c>
      <c r="B578" s="84" t="s">
        <v>1383</v>
      </c>
      <c r="C578" s="84" t="s">
        <v>1305</v>
      </c>
      <c r="D578" s="68" t="s">
        <v>255</v>
      </c>
      <c r="E578" s="86" t="s">
        <v>390</v>
      </c>
      <c r="F578" s="68"/>
      <c r="G578" s="68"/>
      <c r="H578" s="68"/>
      <c r="I578" s="68">
        <v>120</v>
      </c>
      <c r="J578" s="68">
        <v>0</v>
      </c>
      <c r="K578" s="68">
        <v>68</v>
      </c>
      <c r="L578" s="68">
        <v>12</v>
      </c>
      <c r="M578" s="68">
        <v>40</v>
      </c>
      <c r="N578" s="68">
        <v>52</v>
      </c>
      <c r="O578" s="68">
        <v>0</v>
      </c>
      <c r="P578" s="68">
        <v>120</v>
      </c>
      <c r="Q578" s="69">
        <f t="shared" si="67"/>
        <v>600030</v>
      </c>
      <c r="R578" s="69">
        <f>COUNTIF($T$4:T578,T578)</f>
        <v>1</v>
      </c>
      <c r="S578" s="69">
        <f>IF(R578=1,COUNTIF($R$4:R578,1),"")</f>
        <v>50</v>
      </c>
      <c r="T578" s="70" t="str">
        <f>施設状況!$D578&amp;施設状況!$B578</f>
        <v>南区06事業所内</v>
      </c>
      <c r="U578" s="70" t="str">
        <f>施設状況!$E578</f>
        <v>もなみの里保育園</v>
      </c>
      <c r="V578" s="71"/>
      <c r="W578" s="70"/>
      <c r="DI578" s="54" t="s">
        <v>1035</v>
      </c>
      <c r="DJ578" s="54" t="s">
        <v>1227</v>
      </c>
    </row>
    <row r="579" spans="1:114" s="52" customFormat="1">
      <c r="A579" s="74">
        <v>600036</v>
      </c>
      <c r="B579" s="84" t="s">
        <v>1383</v>
      </c>
      <c r="C579" s="84" t="s">
        <v>1305</v>
      </c>
      <c r="D579" s="68" t="s">
        <v>255</v>
      </c>
      <c r="E579" s="86" t="s">
        <v>1711</v>
      </c>
      <c r="F579" s="68"/>
      <c r="G579" s="68"/>
      <c r="H579" s="68"/>
      <c r="I579" s="68">
        <v>120</v>
      </c>
      <c r="J579" s="68">
        <v>0</v>
      </c>
      <c r="K579" s="68">
        <v>68</v>
      </c>
      <c r="L579" s="68">
        <v>12</v>
      </c>
      <c r="M579" s="68">
        <v>40</v>
      </c>
      <c r="N579" s="68">
        <v>52</v>
      </c>
      <c r="O579" s="68">
        <v>0</v>
      </c>
      <c r="P579" s="68">
        <v>120</v>
      </c>
      <c r="Q579" s="69">
        <f t="shared" si="67"/>
        <v>600036</v>
      </c>
      <c r="R579" s="69">
        <f>COUNTIF($T$4:T579,T579)</f>
        <v>2</v>
      </c>
      <c r="S579" s="69" t="str">
        <f>IF(R579=1,COUNTIF($R$4:R579,1),"")</f>
        <v/>
      </c>
      <c r="T579" s="70" t="str">
        <f>施設状況!$D579&amp;施設状況!$B579</f>
        <v>南区06事業所内</v>
      </c>
      <c r="U579" s="70" t="str">
        <f>施設状況!$E579</f>
        <v>真駒内駐屯地庁内託児所</v>
      </c>
      <c r="V579" s="71"/>
      <c r="W579" s="70"/>
      <c r="DI579" s="54" t="s">
        <v>1233</v>
      </c>
      <c r="DJ579" s="54" t="s">
        <v>1234</v>
      </c>
    </row>
    <row r="580" spans="1:114" s="52" customFormat="1">
      <c r="A580" s="74">
        <v>700054</v>
      </c>
      <c r="B580" s="84" t="s">
        <v>1383</v>
      </c>
      <c r="C580" s="84" t="s">
        <v>1305</v>
      </c>
      <c r="D580" s="68" t="s">
        <v>262</v>
      </c>
      <c r="E580" s="86" t="s">
        <v>391</v>
      </c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9">
        <f t="shared" si="67"/>
        <v>700054</v>
      </c>
      <c r="R580" s="69">
        <f>COUNTIF($T$4:T580,T580)</f>
        <v>1</v>
      </c>
      <c r="S580" s="69">
        <f>IF(R580=1,COUNTIF($R$4:R580,1),"")</f>
        <v>51</v>
      </c>
      <c r="T580" s="70" t="str">
        <f>施設状況!$D580&amp;施設状況!$B580</f>
        <v>西区06事業所内</v>
      </c>
      <c r="U580" s="70" t="str">
        <f>施設状況!$E580</f>
        <v>さくらんぼ保育園</v>
      </c>
      <c r="V580" s="71"/>
      <c r="W580" s="70"/>
      <c r="DI580" s="54" t="s">
        <v>1228</v>
      </c>
      <c r="DJ580" s="54" t="s">
        <v>1229</v>
      </c>
    </row>
    <row r="581" spans="1:114" s="52" customFormat="1">
      <c r="A581" s="74">
        <v>700065</v>
      </c>
      <c r="B581" s="84" t="s">
        <v>1383</v>
      </c>
      <c r="C581" s="84" t="s">
        <v>1305</v>
      </c>
      <c r="D581" s="68" t="s">
        <v>262</v>
      </c>
      <c r="E581" s="86" t="s">
        <v>392</v>
      </c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9">
        <f t="shared" si="67"/>
        <v>700065</v>
      </c>
      <c r="R581" s="69">
        <f>COUNTIF($T$4:T581,T581)</f>
        <v>2</v>
      </c>
      <c r="S581" s="69" t="str">
        <f>IF(R581=1,COUNTIF($R$4:R581,1),"")</f>
        <v/>
      </c>
      <c r="T581" s="70" t="str">
        <f>施設状況!$D581&amp;施設状況!$B581</f>
        <v>西区06事業所内</v>
      </c>
      <c r="U581" s="70" t="str">
        <f>施設状況!$E581</f>
        <v>八軒西もみじ保育園</v>
      </c>
      <c r="V581" s="71"/>
      <c r="W581" s="70"/>
      <c r="DI581" s="54" t="s">
        <v>771</v>
      </c>
      <c r="DJ581" s="54" t="s">
        <v>1045</v>
      </c>
    </row>
    <row r="582" spans="1:114" s="52" customFormat="1">
      <c r="A582" s="74">
        <v>700071</v>
      </c>
      <c r="B582" s="89" t="s">
        <v>1383</v>
      </c>
      <c r="C582" s="84" t="s">
        <v>1305</v>
      </c>
      <c r="D582" s="68" t="s">
        <v>262</v>
      </c>
      <c r="E582" s="86" t="s">
        <v>1712</v>
      </c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9">
        <f t="shared" si="67"/>
        <v>700071</v>
      </c>
      <c r="R582" s="69">
        <f>COUNTIF($T$4:T582,T582)</f>
        <v>3</v>
      </c>
      <c r="S582" s="69" t="str">
        <f>IF(R582=1,COUNTIF($R$4:R582,1),"")</f>
        <v/>
      </c>
      <c r="T582" s="70" t="str">
        <f>施設状況!$D582&amp;施設状況!$B582</f>
        <v>西区06事業所内</v>
      </c>
      <c r="U582" s="70" t="str">
        <f>施設状況!$E582</f>
        <v>発寒コグマ保育園</v>
      </c>
      <c r="V582" s="71"/>
      <c r="W582" s="70"/>
      <c r="DI582" s="54" t="s">
        <v>1230</v>
      </c>
      <c r="DJ582" s="54" t="s">
        <v>1231</v>
      </c>
    </row>
    <row r="583" spans="1:114" s="52" customFormat="1">
      <c r="A583" s="74">
        <v>700092</v>
      </c>
      <c r="B583" s="89" t="s">
        <v>1383</v>
      </c>
      <c r="C583" s="84" t="s">
        <v>1305</v>
      </c>
      <c r="D583" s="68" t="s">
        <v>262</v>
      </c>
      <c r="E583" s="86" t="s">
        <v>1713</v>
      </c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9">
        <f t="shared" ref="Q583:Q646" si="68">A583</f>
        <v>700092</v>
      </c>
      <c r="R583" s="69">
        <f>COUNTIF($T$4:T583,T583)</f>
        <v>4</v>
      </c>
      <c r="S583" s="69" t="str">
        <f>IF(R583=1,COUNTIF($R$4:R583,1),"")</f>
        <v/>
      </c>
      <c r="T583" s="70" t="str">
        <f>施設状況!$D583&amp;施設状況!$B583</f>
        <v>西区06事業所内</v>
      </c>
      <c r="U583" s="70" t="str">
        <f>施設状況!$E583</f>
        <v>レーベンそらまめ琴似保育園</v>
      </c>
      <c r="V583" s="71"/>
      <c r="W583" s="70"/>
      <c r="DI583" s="54" t="s">
        <v>909</v>
      </c>
      <c r="DJ583" s="54" t="s">
        <v>1381</v>
      </c>
    </row>
    <row r="584" spans="1:114" s="52" customFormat="1">
      <c r="A584" s="74">
        <v>200113</v>
      </c>
      <c r="B584" s="83" t="s">
        <v>1732</v>
      </c>
      <c r="C584" s="84" t="s">
        <v>1733</v>
      </c>
      <c r="D584" s="68" t="s">
        <v>156</v>
      </c>
      <c r="E584" s="85" t="s">
        <v>1746</v>
      </c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9">
        <f t="shared" si="68"/>
        <v>200113</v>
      </c>
      <c r="R584" s="69">
        <f>COUNTIF($T$4:T584,T584)</f>
        <v>1</v>
      </c>
      <c r="S584" s="69">
        <f>IF(R584=1,COUNTIF($R$4:R584,1),"")</f>
        <v>52</v>
      </c>
      <c r="T584" s="70" t="str">
        <f>施設状況!$D584&amp;施設状況!$B584</f>
        <v>北区07私学助成</v>
      </c>
      <c r="U584" s="70" t="str">
        <f>施設状況!$E584</f>
        <v>篠路光真幼稚園</v>
      </c>
      <c r="V584" s="71"/>
      <c r="W584" s="70"/>
      <c r="DI584" s="54" t="s">
        <v>1747</v>
      </c>
      <c r="DJ584" s="54" t="s">
        <v>1752</v>
      </c>
    </row>
    <row r="585" spans="1:114" s="52" customFormat="1">
      <c r="A585" s="61">
        <v>200114</v>
      </c>
      <c r="B585" s="84" t="s">
        <v>1732</v>
      </c>
      <c r="C585" s="84" t="s">
        <v>1733</v>
      </c>
      <c r="D585" s="84" t="s">
        <v>156</v>
      </c>
      <c r="E585" s="85" t="s">
        <v>1734</v>
      </c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4"/>
      <c r="Q585" s="69">
        <f t="shared" si="68"/>
        <v>200114</v>
      </c>
      <c r="R585" s="69">
        <f>COUNTIF($T$4:T585,T585)</f>
        <v>2</v>
      </c>
      <c r="S585" s="69" t="str">
        <f>IF(R585=1,COUNTIF($R$4:R585,1),"")</f>
        <v/>
      </c>
      <c r="T585" s="70" t="str">
        <f>施設状況!$D585&amp;施設状況!$B585</f>
        <v>北区07私学助成</v>
      </c>
      <c r="U585" s="70" t="str">
        <f>施設状況!$E585</f>
        <v>新川幼稚園</v>
      </c>
      <c r="V585" s="71"/>
      <c r="W585" s="70"/>
      <c r="DI585" s="54" t="s">
        <v>1748</v>
      </c>
      <c r="DJ585" s="54" t="s">
        <v>1753</v>
      </c>
    </row>
    <row r="586" spans="1:114" s="52" customFormat="1">
      <c r="A586" s="61">
        <v>300100</v>
      </c>
      <c r="B586" s="84" t="s">
        <v>86</v>
      </c>
      <c r="C586" s="84" t="s">
        <v>1733</v>
      </c>
      <c r="D586" s="84" t="s">
        <v>185</v>
      </c>
      <c r="E586" s="85" t="s">
        <v>1735</v>
      </c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4"/>
      <c r="Q586" s="69">
        <f t="shared" si="68"/>
        <v>300100</v>
      </c>
      <c r="R586" s="69">
        <f>COUNTIF($T$4:T586,T586)</f>
        <v>1</v>
      </c>
      <c r="S586" s="69">
        <f>IF(R586=1,COUNTIF($R$4:R586,1),"")</f>
        <v>53</v>
      </c>
      <c r="T586" s="70" t="str">
        <f>施設状況!$D586&amp;施設状況!$B586</f>
        <v>東区07私学助成</v>
      </c>
      <c r="U586" s="70" t="str">
        <f>施設状況!$E586</f>
        <v>北栄幼稚園</v>
      </c>
      <c r="V586" s="71"/>
      <c r="W586" s="70"/>
      <c r="DI586" s="54" t="s">
        <v>1749</v>
      </c>
      <c r="DJ586" s="54" t="s">
        <v>1754</v>
      </c>
    </row>
    <row r="587" spans="1:114" s="52" customFormat="1">
      <c r="A587" s="61">
        <v>300101</v>
      </c>
      <c r="B587" s="84" t="s">
        <v>1732</v>
      </c>
      <c r="C587" s="84" t="s">
        <v>1733</v>
      </c>
      <c r="D587" s="84" t="s">
        <v>185</v>
      </c>
      <c r="E587" s="85" t="s">
        <v>1736</v>
      </c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4"/>
      <c r="Q587" s="69">
        <f t="shared" si="68"/>
        <v>300101</v>
      </c>
      <c r="R587" s="69">
        <f>COUNTIF($T$4:T587,T587)</f>
        <v>2</v>
      </c>
      <c r="S587" s="69" t="str">
        <f>IF(R587=1,COUNTIF($R$4:R587,1),"")</f>
        <v/>
      </c>
      <c r="T587" s="70" t="str">
        <f>施設状況!$D587&amp;施設状況!$B587</f>
        <v>東区07私学助成</v>
      </c>
      <c r="U587" s="70" t="str">
        <f>施設状況!$E587</f>
        <v>札幌あかしや幼稚園</v>
      </c>
      <c r="V587" s="71"/>
      <c r="W587" s="70"/>
      <c r="DI587" s="54" t="s">
        <v>981</v>
      </c>
      <c r="DJ587" s="54" t="s">
        <v>1755</v>
      </c>
    </row>
    <row r="588" spans="1:114" s="52" customFormat="1">
      <c r="A588" s="61">
        <v>500081</v>
      </c>
      <c r="B588" s="84" t="s">
        <v>1732</v>
      </c>
      <c r="C588" s="84" t="s">
        <v>1733</v>
      </c>
      <c r="D588" s="84" t="s">
        <v>237</v>
      </c>
      <c r="E588" s="85" t="s">
        <v>1737</v>
      </c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4"/>
      <c r="Q588" s="69">
        <f t="shared" si="68"/>
        <v>500081</v>
      </c>
      <c r="R588" s="69">
        <f>COUNTIF($T$4:T588,T588)</f>
        <v>1</v>
      </c>
      <c r="S588" s="69">
        <f>IF(R588=1,COUNTIF($R$4:R588,1),"")</f>
        <v>54</v>
      </c>
      <c r="T588" s="70" t="str">
        <f>施設状況!$D588&amp;施設状況!$B588</f>
        <v>豊平区07私学助成</v>
      </c>
      <c r="U588" s="70" t="str">
        <f>施設状況!$E588</f>
        <v>札幌くりのみ幼稚園</v>
      </c>
      <c r="V588" s="71"/>
      <c r="W588" s="70"/>
      <c r="DI588" s="54" t="s">
        <v>701</v>
      </c>
      <c r="DJ588" s="54" t="s">
        <v>1756</v>
      </c>
    </row>
    <row r="589" spans="1:114" s="52" customFormat="1">
      <c r="A589" s="61">
        <v>550033</v>
      </c>
      <c r="B589" s="84" t="s">
        <v>1732</v>
      </c>
      <c r="C589" s="84" t="s">
        <v>1733</v>
      </c>
      <c r="D589" s="84" t="s">
        <v>249</v>
      </c>
      <c r="E589" s="85" t="s">
        <v>1738</v>
      </c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4"/>
      <c r="Q589" s="69">
        <f t="shared" si="68"/>
        <v>550033</v>
      </c>
      <c r="R589" s="69">
        <f>COUNTIF($T$4:T589,T589)</f>
        <v>1</v>
      </c>
      <c r="S589" s="69">
        <f>IF(R589=1,COUNTIF($R$4:R589,1),"")</f>
        <v>55</v>
      </c>
      <c r="T589" s="70" t="str">
        <f>施設状況!$D589&amp;施設状況!$B589</f>
        <v>清田区07私学助成</v>
      </c>
      <c r="U589" s="70" t="str">
        <f>施設状況!$E589</f>
        <v>里塚幼稚園</v>
      </c>
      <c r="V589" s="71"/>
      <c r="W589" s="70"/>
      <c r="DI589" s="54" t="s">
        <v>1031</v>
      </c>
      <c r="DJ589" s="54" t="s">
        <v>1757</v>
      </c>
    </row>
    <row r="590" spans="1:114" s="52" customFormat="1">
      <c r="A590" s="61">
        <v>600048</v>
      </c>
      <c r="B590" s="84" t="s">
        <v>1732</v>
      </c>
      <c r="C590" s="84" t="s">
        <v>1733</v>
      </c>
      <c r="D590" s="84" t="s">
        <v>255</v>
      </c>
      <c r="E590" s="85" t="s">
        <v>1739</v>
      </c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4"/>
      <c r="Q590" s="69">
        <f t="shared" si="68"/>
        <v>600048</v>
      </c>
      <c r="R590" s="69">
        <f>COUNTIF($T$4:T590,T590)</f>
        <v>1</v>
      </c>
      <c r="S590" s="69">
        <f>IF(R590=1,COUNTIF($R$4:R590,1),"")</f>
        <v>56</v>
      </c>
      <c r="T590" s="70" t="str">
        <f>施設状況!$D590&amp;施設状況!$B590</f>
        <v>南区07私学助成</v>
      </c>
      <c r="U590" s="70" t="str">
        <f>施設状況!$E590</f>
        <v>澄川幼稚園</v>
      </c>
      <c r="V590" s="71"/>
      <c r="W590" s="70"/>
      <c r="DI590" s="54" t="s">
        <v>1171</v>
      </c>
      <c r="DJ590" s="54" t="s">
        <v>1758</v>
      </c>
    </row>
    <row r="591" spans="1:114" s="52" customFormat="1">
      <c r="A591" s="61">
        <v>700080</v>
      </c>
      <c r="B591" s="84" t="s">
        <v>1732</v>
      </c>
      <c r="C591" s="84" t="s">
        <v>1733</v>
      </c>
      <c r="D591" s="84" t="s">
        <v>262</v>
      </c>
      <c r="E591" s="85" t="s">
        <v>1740</v>
      </c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4"/>
      <c r="Q591" s="69">
        <f t="shared" si="68"/>
        <v>700080</v>
      </c>
      <c r="R591" s="69">
        <f>COUNTIF($T$4:T591,T591)</f>
        <v>1</v>
      </c>
      <c r="S591" s="69">
        <f>IF(R591=1,COUNTIF($R$4:R591,1),"")</f>
        <v>57</v>
      </c>
      <c r="T591" s="70" t="str">
        <f>施設状況!$D591&amp;施設状況!$B591</f>
        <v>西区07私学助成</v>
      </c>
      <c r="U591" s="70" t="str">
        <f>施設状況!$E591</f>
        <v>インターナショナル山の手幼稚園</v>
      </c>
      <c r="V591" s="71"/>
      <c r="W591" s="70"/>
      <c r="DI591" s="54" t="s">
        <v>801</v>
      </c>
      <c r="DJ591" s="54" t="s">
        <v>1759</v>
      </c>
    </row>
    <row r="592" spans="1:114" s="52" customFormat="1">
      <c r="A592" s="61">
        <v>700081</v>
      </c>
      <c r="B592" s="84" t="s">
        <v>1732</v>
      </c>
      <c r="C592" s="84" t="s">
        <v>1733</v>
      </c>
      <c r="D592" s="84" t="s">
        <v>262</v>
      </c>
      <c r="E592" s="85" t="s">
        <v>1741</v>
      </c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4"/>
      <c r="Q592" s="69">
        <f t="shared" si="68"/>
        <v>700081</v>
      </c>
      <c r="R592" s="69">
        <f>COUNTIF($T$4:T592,T592)</f>
        <v>2</v>
      </c>
      <c r="S592" s="69" t="str">
        <f>IF(R592=1,COUNTIF($R$4:R592,1),"")</f>
        <v/>
      </c>
      <c r="T592" s="70" t="str">
        <f>施設状況!$D592&amp;施設状況!$B592</f>
        <v>西区07私学助成</v>
      </c>
      <c r="U592" s="70" t="str">
        <f>施設状況!$E592</f>
        <v>平和幼稚園</v>
      </c>
      <c r="V592" s="71"/>
      <c r="W592" s="70"/>
      <c r="DI592" s="54" t="s">
        <v>806</v>
      </c>
      <c r="DJ592" s="54" t="s">
        <v>1760</v>
      </c>
    </row>
    <row r="593" spans="1:114" s="52" customFormat="1">
      <c r="A593" s="61">
        <v>700084</v>
      </c>
      <c r="B593" s="84" t="s">
        <v>1732</v>
      </c>
      <c r="C593" s="84" t="s">
        <v>1733</v>
      </c>
      <c r="D593" s="84" t="s">
        <v>262</v>
      </c>
      <c r="E593" s="85" t="s">
        <v>1742</v>
      </c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4"/>
      <c r="Q593" s="69">
        <f t="shared" si="68"/>
        <v>700084</v>
      </c>
      <c r="R593" s="69">
        <f>COUNTIF($T$4:T593,T593)</f>
        <v>3</v>
      </c>
      <c r="S593" s="69" t="str">
        <f>IF(R593=1,COUNTIF($R$4:R593,1),"")</f>
        <v/>
      </c>
      <c r="T593" s="70" t="str">
        <f>施設状況!$D593&amp;施設状況!$B593</f>
        <v>西区07私学助成</v>
      </c>
      <c r="U593" s="70" t="str">
        <f>施設状況!$E593</f>
        <v>西野桜幼稚園</v>
      </c>
      <c r="V593" s="71"/>
      <c r="W593" s="70"/>
      <c r="DI593" s="54" t="s">
        <v>763</v>
      </c>
      <c r="DJ593" s="54" t="s">
        <v>1761</v>
      </c>
    </row>
    <row r="594" spans="1:114" s="52" customFormat="1">
      <c r="A594" s="61">
        <v>700085</v>
      </c>
      <c r="B594" s="84" t="s">
        <v>1732</v>
      </c>
      <c r="C594" s="84" t="s">
        <v>1733</v>
      </c>
      <c r="D594" s="84" t="s">
        <v>262</v>
      </c>
      <c r="E594" s="85" t="s">
        <v>1743</v>
      </c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4"/>
      <c r="Q594" s="69">
        <f t="shared" si="68"/>
        <v>700085</v>
      </c>
      <c r="R594" s="69">
        <f>COUNTIF($T$4:T594,T594)</f>
        <v>4</v>
      </c>
      <c r="S594" s="69" t="str">
        <f>IF(R594=1,COUNTIF($R$4:R594,1),"")</f>
        <v/>
      </c>
      <c r="T594" s="70" t="str">
        <f>施設状況!$D594&amp;施設状況!$B594</f>
        <v>西区07私学助成</v>
      </c>
      <c r="U594" s="70" t="str">
        <f>施設状況!$E594</f>
        <v>西野第２桜幼稚園</v>
      </c>
      <c r="V594" s="71"/>
      <c r="W594" s="70"/>
      <c r="DI594" s="54" t="s">
        <v>799</v>
      </c>
      <c r="DJ594" s="54" t="s">
        <v>1762</v>
      </c>
    </row>
    <row r="595" spans="1:114" s="52" customFormat="1">
      <c r="A595" s="61">
        <v>700086</v>
      </c>
      <c r="B595" s="84" t="s">
        <v>1732</v>
      </c>
      <c r="C595" s="84" t="s">
        <v>1733</v>
      </c>
      <c r="D595" s="84" t="s">
        <v>262</v>
      </c>
      <c r="E595" s="85" t="s">
        <v>1744</v>
      </c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4"/>
      <c r="Q595" s="69">
        <f t="shared" si="68"/>
        <v>700086</v>
      </c>
      <c r="R595" s="69">
        <f>COUNTIF($T$4:T595,T595)</f>
        <v>5</v>
      </c>
      <c r="S595" s="69" t="str">
        <f>IF(R595=1,COUNTIF($R$4:R595,1),"")</f>
        <v/>
      </c>
      <c r="T595" s="70" t="str">
        <f>施設状況!$D595&amp;施設状況!$B595</f>
        <v>西区07私学助成</v>
      </c>
      <c r="U595" s="70" t="str">
        <f>施設状況!$E595</f>
        <v>宮ノ丘幼稚園</v>
      </c>
      <c r="V595" s="71"/>
      <c r="W595" s="70"/>
      <c r="DI595" s="54" t="s">
        <v>1750</v>
      </c>
      <c r="DJ595" s="54" t="s">
        <v>1763</v>
      </c>
    </row>
    <row r="596" spans="1:114" s="52" customFormat="1">
      <c r="A596" s="61">
        <v>750040</v>
      </c>
      <c r="B596" s="84" t="s">
        <v>1732</v>
      </c>
      <c r="C596" s="84" t="s">
        <v>1733</v>
      </c>
      <c r="D596" s="84" t="s">
        <v>284</v>
      </c>
      <c r="E596" s="85" t="s">
        <v>1745</v>
      </c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4"/>
      <c r="Q596" s="69">
        <f t="shared" si="68"/>
        <v>750040</v>
      </c>
      <c r="R596" s="69">
        <f>COUNTIF($T$4:T596,T596)</f>
        <v>1</v>
      </c>
      <c r="S596" s="69">
        <f>IF(R596=1,COUNTIF($R$4:R596,1),"")</f>
        <v>58</v>
      </c>
      <c r="T596" s="70" t="str">
        <f>施設状況!$D596&amp;施設状況!$B596</f>
        <v>手稲区07私学助成</v>
      </c>
      <c r="U596" s="70" t="str">
        <f>施設状況!$E596</f>
        <v>さわらび幼稚園</v>
      </c>
      <c r="V596" s="71"/>
      <c r="W596" s="70"/>
      <c r="DI596" s="54" t="s">
        <v>1052</v>
      </c>
      <c r="DJ596" s="54" t="s">
        <v>1764</v>
      </c>
    </row>
    <row r="597" spans="1:114" s="52" customFormat="1">
      <c r="A597" s="61">
        <v>100016</v>
      </c>
      <c r="B597" s="84" t="s">
        <v>85</v>
      </c>
      <c r="C597" s="84" t="s">
        <v>1772</v>
      </c>
      <c r="D597" s="84" t="s">
        <v>134</v>
      </c>
      <c r="E597" s="85" t="s">
        <v>1773</v>
      </c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4"/>
      <c r="Q597" s="69">
        <f t="shared" si="68"/>
        <v>100016</v>
      </c>
      <c r="R597" s="69">
        <f>COUNTIF($T$4:T597,T597)</f>
        <v>1</v>
      </c>
      <c r="S597" s="69">
        <f>IF(R597=1,COUNTIF($R$4:R597,1),"")</f>
        <v>59</v>
      </c>
      <c r="T597" s="70" t="str">
        <f>施設状況!$D597&amp;施設状況!$B597</f>
        <v>中央区02公設民営</v>
      </c>
      <c r="U597" s="70" t="str">
        <f>施設状況!$E597</f>
        <v>札幌市大通保育園</v>
      </c>
      <c r="V597" s="71"/>
      <c r="W597" s="70"/>
      <c r="DI597" s="98" t="s">
        <v>422</v>
      </c>
      <c r="DJ597" s="98" t="s">
        <v>1777</v>
      </c>
    </row>
    <row r="598" spans="1:114" s="52" customFormat="1">
      <c r="A598" s="61">
        <v>100017</v>
      </c>
      <c r="B598" s="84" t="s">
        <v>85</v>
      </c>
      <c r="C598" s="84" t="s">
        <v>1772</v>
      </c>
      <c r="D598" s="84" t="s">
        <v>134</v>
      </c>
      <c r="E598" s="85" t="s">
        <v>1774</v>
      </c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4"/>
      <c r="Q598" s="69">
        <f t="shared" si="68"/>
        <v>100017</v>
      </c>
      <c r="R598" s="69">
        <f>COUNTIF($T$4:T598,T598)</f>
        <v>2</v>
      </c>
      <c r="S598" s="69" t="str">
        <f>IF(R598=1,COUNTIF($R$4:R598,1),"")</f>
        <v/>
      </c>
      <c r="T598" s="70" t="str">
        <f>施設状況!$D598&amp;施設状況!$B598</f>
        <v>中央区02公設民営</v>
      </c>
      <c r="U598" s="70" t="str">
        <f>施設状況!$E598</f>
        <v>札幌市しせいかん保育園</v>
      </c>
      <c r="V598" s="71"/>
      <c r="W598" s="70"/>
      <c r="DI598" s="98" t="s">
        <v>1776</v>
      </c>
      <c r="DJ598" s="98" t="s">
        <v>1778</v>
      </c>
    </row>
    <row r="599" spans="1:114" s="52" customFormat="1">
      <c r="A599" s="61">
        <v>700015</v>
      </c>
      <c r="B599" s="84" t="s">
        <v>85</v>
      </c>
      <c r="C599" s="84" t="s">
        <v>1772</v>
      </c>
      <c r="D599" s="84" t="s">
        <v>262</v>
      </c>
      <c r="E599" s="85" t="s">
        <v>1775</v>
      </c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4"/>
      <c r="Q599" s="69">
        <f t="shared" si="68"/>
        <v>700015</v>
      </c>
      <c r="R599" s="69">
        <f>COUNTIF($T$4:T599,T599)</f>
        <v>1</v>
      </c>
      <c r="S599" s="69">
        <f>IF(R599=1,COUNTIF($R$4:R599,1),"")</f>
        <v>60</v>
      </c>
      <c r="T599" s="70" t="str">
        <f>施設状況!$D599&amp;施設状況!$B599</f>
        <v>西区02公設民営</v>
      </c>
      <c r="U599" s="70" t="str">
        <f>施設状況!$E599</f>
        <v>札幌市二十四軒南保育園</v>
      </c>
      <c r="V599" s="71"/>
      <c r="W599" s="70"/>
      <c r="DI599" s="98" t="s">
        <v>789</v>
      </c>
      <c r="DJ599" s="98" t="s">
        <v>1779</v>
      </c>
    </row>
    <row r="600" spans="1:114" s="52" customFormat="1" ht="11.25">
      <c r="A600" s="61"/>
      <c r="B600" s="84"/>
      <c r="C600" s="84"/>
      <c r="D600" s="84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4"/>
      <c r="Q600" s="69">
        <f t="shared" si="68"/>
        <v>0</v>
      </c>
      <c r="R600" s="69">
        <f>COUNTIF($T$4:T600,T600)</f>
        <v>1</v>
      </c>
      <c r="S600" s="69">
        <f>IF(R600=1,COUNTIF($R$4:R600,1),"")</f>
        <v>61</v>
      </c>
      <c r="T600" s="70" t="e">
        <f>施設状況!$D600&amp;施設状況!#REF!&amp;施設状況!$B600</f>
        <v>#REF!</v>
      </c>
      <c r="U600" s="70">
        <f>施設状況!$E600</f>
        <v>0</v>
      </c>
      <c r="V600" s="71"/>
      <c r="W600" s="70"/>
    </row>
    <row r="601" spans="1:114" s="52" customFormat="1" ht="11.25">
      <c r="A601" s="61"/>
      <c r="B601" s="84"/>
      <c r="C601" s="84"/>
      <c r="D601" s="84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4"/>
      <c r="Q601" s="69">
        <f t="shared" si="68"/>
        <v>0</v>
      </c>
      <c r="R601" s="69">
        <f>COUNTIF($T$4:T601,T601)</f>
        <v>2</v>
      </c>
      <c r="S601" s="69" t="str">
        <f>IF(R601=1,COUNTIF($R$4:R601,1),"")</f>
        <v/>
      </c>
      <c r="T601" s="70" t="e">
        <f>施設状況!$D601&amp;施設状況!#REF!&amp;施設状況!$B601</f>
        <v>#REF!</v>
      </c>
      <c r="U601" s="70">
        <f>施設状況!$E601</f>
        <v>0</v>
      </c>
      <c r="V601" s="71"/>
      <c r="W601" s="70"/>
    </row>
    <row r="602" spans="1:114" s="52" customFormat="1" ht="11.25">
      <c r="A602" s="61"/>
      <c r="B602" s="84"/>
      <c r="C602" s="84"/>
      <c r="D602" s="84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4"/>
      <c r="Q602" s="69">
        <f t="shared" si="68"/>
        <v>0</v>
      </c>
      <c r="R602" s="69">
        <f>COUNTIF($T$4:T602,T602)</f>
        <v>3</v>
      </c>
      <c r="S602" s="69" t="str">
        <f>IF(R602=1,COUNTIF($R$4:R602,1),"")</f>
        <v/>
      </c>
      <c r="T602" s="70" t="e">
        <f>施設状況!$D602&amp;施設状況!#REF!&amp;施設状況!$B602</f>
        <v>#REF!</v>
      </c>
      <c r="U602" s="70">
        <f>施設状況!$E602</f>
        <v>0</v>
      </c>
      <c r="V602" s="71"/>
      <c r="W602" s="70"/>
    </row>
    <row r="603" spans="1:114" s="52" customFormat="1" ht="11.25">
      <c r="A603" s="61"/>
      <c r="B603" s="84"/>
      <c r="C603" s="84"/>
      <c r="D603" s="84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4"/>
      <c r="Q603" s="69">
        <f t="shared" si="68"/>
        <v>0</v>
      </c>
      <c r="R603" s="69">
        <f>COUNTIF($T$4:T603,T603)</f>
        <v>4</v>
      </c>
      <c r="S603" s="69" t="str">
        <f>IF(R603=1,COUNTIF($R$4:R603,1),"")</f>
        <v/>
      </c>
      <c r="T603" s="70" t="e">
        <f>施設状況!$D603&amp;施設状況!#REF!&amp;施設状況!$B603</f>
        <v>#REF!</v>
      </c>
      <c r="U603" s="70">
        <f>施設状況!$E603</f>
        <v>0</v>
      </c>
      <c r="V603" s="71"/>
      <c r="W603" s="70"/>
    </row>
    <row r="604" spans="1:114" s="52" customFormat="1" ht="11.25">
      <c r="A604" s="61"/>
      <c r="B604" s="84"/>
      <c r="C604" s="84"/>
      <c r="D604" s="84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4"/>
      <c r="Q604" s="69">
        <f t="shared" si="68"/>
        <v>0</v>
      </c>
      <c r="R604" s="69">
        <f>COUNTIF($T$4:T604,T604)</f>
        <v>5</v>
      </c>
      <c r="S604" s="69" t="str">
        <f>IF(R604=1,COUNTIF($R$4:R604,1),"")</f>
        <v/>
      </c>
      <c r="T604" s="70" t="e">
        <f>施設状況!$D604&amp;施設状況!#REF!&amp;施設状況!$B604</f>
        <v>#REF!</v>
      </c>
      <c r="U604" s="70">
        <f>施設状況!$E604</f>
        <v>0</v>
      </c>
      <c r="V604" s="71"/>
    </row>
    <row r="605" spans="1:114">
      <c r="A605" s="61"/>
      <c r="B605" s="84"/>
      <c r="C605" s="84"/>
      <c r="D605" s="84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4"/>
      <c r="Q605" s="69">
        <f t="shared" si="68"/>
        <v>0</v>
      </c>
      <c r="R605" s="69">
        <f>COUNTIF($T$4:T605,T605)</f>
        <v>6</v>
      </c>
      <c r="S605" s="69" t="str">
        <f>IF(R605=1,COUNTIF($R$4:R605,1),"")</f>
        <v/>
      </c>
      <c r="T605" s="70" t="e">
        <f>施設状況!$D605&amp;施設状況!#REF!&amp;施設状況!$B605</f>
        <v>#REF!</v>
      </c>
      <c r="U605" s="70">
        <f>施設状況!$E605</f>
        <v>0</v>
      </c>
      <c r="V605" s="71"/>
    </row>
    <row r="606" spans="1:114">
      <c r="A606" s="61"/>
      <c r="B606" s="84"/>
      <c r="C606" s="84"/>
      <c r="D606" s="84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4"/>
      <c r="Q606" s="69">
        <f t="shared" si="68"/>
        <v>0</v>
      </c>
      <c r="R606" s="69">
        <f>COUNTIF($T$4:T606,T606)</f>
        <v>7</v>
      </c>
      <c r="S606" s="69" t="str">
        <f>IF(R606=1,COUNTIF($R$4:R606,1),"")</f>
        <v/>
      </c>
      <c r="T606" s="70" t="e">
        <f>施設状況!$D606&amp;施設状況!#REF!&amp;施設状況!$B606</f>
        <v>#REF!</v>
      </c>
      <c r="U606" s="70">
        <f>施設状況!$E606</f>
        <v>0</v>
      </c>
      <c r="V606" s="71"/>
    </row>
    <row r="607" spans="1:114">
      <c r="A607" s="61"/>
      <c r="B607" s="84"/>
      <c r="C607" s="84"/>
      <c r="D607" s="84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4"/>
      <c r="Q607" s="69">
        <f t="shared" si="68"/>
        <v>0</v>
      </c>
      <c r="R607" s="69">
        <f>COUNTIF($T$4:T607,T607)</f>
        <v>8</v>
      </c>
      <c r="S607" s="69" t="str">
        <f>IF(R607=1,COUNTIF($R$4:R607,1),"")</f>
        <v/>
      </c>
      <c r="T607" s="70" t="e">
        <f>施設状況!$D607&amp;施設状況!#REF!&amp;施設状況!$B607</f>
        <v>#REF!</v>
      </c>
      <c r="U607" s="70">
        <f>施設状況!$E607</f>
        <v>0</v>
      </c>
      <c r="V607" s="71"/>
    </row>
    <row r="608" spans="1:114">
      <c r="A608" s="61"/>
      <c r="B608" s="84"/>
      <c r="C608" s="84"/>
      <c r="D608" s="84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4"/>
      <c r="Q608" s="69">
        <f t="shared" si="68"/>
        <v>0</v>
      </c>
      <c r="R608" s="69">
        <f>COUNTIF($T$4:T608,T608)</f>
        <v>9</v>
      </c>
      <c r="S608" s="69" t="str">
        <f>IF(R608=1,COUNTIF($R$4:R608,1),"")</f>
        <v/>
      </c>
      <c r="T608" s="70" t="e">
        <f>施設状況!$D608&amp;施設状況!#REF!&amp;施設状況!$B608</f>
        <v>#REF!</v>
      </c>
      <c r="U608" s="70">
        <f>施設状況!$E608</f>
        <v>0</v>
      </c>
      <c r="V608" s="71"/>
    </row>
    <row r="609" spans="1:22">
      <c r="A609" s="61"/>
      <c r="B609" s="84"/>
      <c r="C609" s="84"/>
      <c r="D609" s="84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4"/>
      <c r="Q609" s="69">
        <f t="shared" si="68"/>
        <v>0</v>
      </c>
      <c r="R609" s="69">
        <f>COUNTIF($T$4:T609,T609)</f>
        <v>10</v>
      </c>
      <c r="S609" s="69" t="str">
        <f>IF(R609=1,COUNTIF($R$4:R609,1),"")</f>
        <v/>
      </c>
      <c r="T609" s="70" t="e">
        <f>施設状況!$D609&amp;施設状況!#REF!&amp;施設状況!$B609</f>
        <v>#REF!</v>
      </c>
      <c r="U609" s="70">
        <f>施設状況!$E609</f>
        <v>0</v>
      </c>
      <c r="V609" s="71"/>
    </row>
    <row r="610" spans="1:22">
      <c r="A610" s="61"/>
      <c r="B610" s="84"/>
      <c r="C610" s="84"/>
      <c r="D610" s="84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4"/>
      <c r="Q610" s="69">
        <f t="shared" si="68"/>
        <v>0</v>
      </c>
      <c r="R610" s="69">
        <f>COUNTIF($T$4:T610,T610)</f>
        <v>11</v>
      </c>
      <c r="S610" s="69" t="str">
        <f>IF(R610=1,COUNTIF($R$4:R610,1),"")</f>
        <v/>
      </c>
      <c r="T610" s="70" t="e">
        <f>施設状況!$D610&amp;施設状況!#REF!&amp;施設状況!$B610</f>
        <v>#REF!</v>
      </c>
      <c r="U610" s="70">
        <f>施設状況!$E610</f>
        <v>0</v>
      </c>
      <c r="V610" s="71"/>
    </row>
    <row r="611" spans="1:22">
      <c r="A611" s="61"/>
      <c r="B611" s="84"/>
      <c r="C611" s="84"/>
      <c r="D611" s="84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4"/>
      <c r="Q611" s="69">
        <f t="shared" si="68"/>
        <v>0</v>
      </c>
      <c r="R611" s="69">
        <f>COUNTIF($T$4:T611,T611)</f>
        <v>12</v>
      </c>
      <c r="S611" s="69" t="str">
        <f>IF(R611=1,COUNTIF($R$4:R611,1),"")</f>
        <v/>
      </c>
      <c r="T611" s="70" t="e">
        <f>施設状況!$D611&amp;施設状況!#REF!&amp;施設状況!$B611</f>
        <v>#REF!</v>
      </c>
      <c r="U611" s="70">
        <f>施設状況!$E611</f>
        <v>0</v>
      </c>
      <c r="V611" s="71"/>
    </row>
    <row r="612" spans="1:22">
      <c r="A612" s="61"/>
      <c r="B612" s="84"/>
      <c r="C612" s="84"/>
      <c r="D612" s="84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4"/>
      <c r="Q612" s="69">
        <f t="shared" si="68"/>
        <v>0</v>
      </c>
      <c r="R612" s="69">
        <f>COUNTIF($T$4:T612,T612)</f>
        <v>13</v>
      </c>
      <c r="S612" s="69" t="str">
        <f>IF(R612=1,COUNTIF($R$4:R612,1),"")</f>
        <v/>
      </c>
      <c r="T612" s="70" t="e">
        <f>施設状況!$D612&amp;施設状況!#REF!&amp;施設状況!$B612</f>
        <v>#REF!</v>
      </c>
      <c r="U612" s="70">
        <f>施設状況!$E612</f>
        <v>0</v>
      </c>
      <c r="V612" s="71"/>
    </row>
    <row r="613" spans="1:22">
      <c r="A613" s="61"/>
      <c r="B613" s="84"/>
      <c r="C613" s="84"/>
      <c r="D613" s="84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4"/>
      <c r="Q613" s="69">
        <f t="shared" si="68"/>
        <v>0</v>
      </c>
      <c r="R613" s="69">
        <f>COUNTIF($T$4:T613,T613)</f>
        <v>14</v>
      </c>
      <c r="S613" s="69" t="str">
        <f>IF(R613=1,COUNTIF($R$4:R613,1),"")</f>
        <v/>
      </c>
      <c r="T613" s="70" t="e">
        <f>施設状況!$D613&amp;施設状況!#REF!&amp;施設状況!$B613</f>
        <v>#REF!</v>
      </c>
      <c r="U613" s="70">
        <f>施設状況!$E613</f>
        <v>0</v>
      </c>
      <c r="V613" s="71"/>
    </row>
    <row r="614" spans="1:22">
      <c r="A614" s="61"/>
      <c r="B614" s="84"/>
      <c r="C614" s="84"/>
      <c r="D614" s="84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4"/>
      <c r="Q614" s="69">
        <f t="shared" si="68"/>
        <v>0</v>
      </c>
      <c r="R614" s="69">
        <f>COUNTIF($T$4:T614,T614)</f>
        <v>15</v>
      </c>
      <c r="S614" s="69" t="str">
        <f>IF(R614=1,COUNTIF($R$4:R614,1),"")</f>
        <v/>
      </c>
      <c r="T614" s="70" t="e">
        <f>施設状況!$D614&amp;施設状況!#REF!&amp;施設状況!$B614</f>
        <v>#REF!</v>
      </c>
      <c r="U614" s="70">
        <f>施設状況!$E614</f>
        <v>0</v>
      </c>
      <c r="V614" s="71"/>
    </row>
    <row r="615" spans="1:22">
      <c r="A615" s="61"/>
      <c r="B615" s="84"/>
      <c r="C615" s="84"/>
      <c r="D615" s="84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4"/>
      <c r="Q615" s="69">
        <f t="shared" si="68"/>
        <v>0</v>
      </c>
      <c r="R615" s="69">
        <f>COUNTIF($T$4:T615,T615)</f>
        <v>16</v>
      </c>
      <c r="S615" s="69" t="str">
        <f>IF(R615=1,COUNTIF($R$4:R615,1),"")</f>
        <v/>
      </c>
      <c r="T615" s="70" t="e">
        <f>施設状況!$D615&amp;施設状況!#REF!&amp;施設状況!$B615</f>
        <v>#REF!</v>
      </c>
      <c r="U615" s="70">
        <f>施設状況!$E615</f>
        <v>0</v>
      </c>
      <c r="V615" s="71"/>
    </row>
    <row r="616" spans="1:22">
      <c r="A616" s="61"/>
      <c r="B616" s="84"/>
      <c r="C616" s="84"/>
      <c r="D616" s="84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4"/>
      <c r="Q616" s="69">
        <f t="shared" si="68"/>
        <v>0</v>
      </c>
      <c r="R616" s="69">
        <f>COUNTIF($T$4:T616,T616)</f>
        <v>17</v>
      </c>
      <c r="S616" s="69" t="str">
        <f>IF(R616=1,COUNTIF($R$4:R616,1),"")</f>
        <v/>
      </c>
      <c r="T616" s="70" t="e">
        <f>施設状況!$D616&amp;施設状況!#REF!&amp;施設状況!$B616</f>
        <v>#REF!</v>
      </c>
      <c r="U616" s="70">
        <f>施設状況!$E616</f>
        <v>0</v>
      </c>
      <c r="V616" s="71"/>
    </row>
    <row r="617" spans="1:22">
      <c r="A617" s="61"/>
      <c r="B617" s="84"/>
      <c r="C617" s="84"/>
      <c r="D617" s="84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4"/>
      <c r="Q617" s="69">
        <f t="shared" si="68"/>
        <v>0</v>
      </c>
      <c r="R617" s="69">
        <f>COUNTIF($T$4:T617,T617)</f>
        <v>18</v>
      </c>
      <c r="S617" s="69" t="str">
        <f>IF(R617=1,COUNTIF($R$4:R617,1),"")</f>
        <v/>
      </c>
      <c r="T617" s="70" t="e">
        <f>施設状況!$D617&amp;施設状況!#REF!&amp;施設状況!$B617</f>
        <v>#REF!</v>
      </c>
      <c r="U617" s="70">
        <f>施設状況!$E617</f>
        <v>0</v>
      </c>
      <c r="V617" s="71"/>
    </row>
    <row r="618" spans="1:22">
      <c r="A618" s="61"/>
      <c r="B618" s="84"/>
      <c r="C618" s="84"/>
      <c r="D618" s="84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4"/>
      <c r="Q618" s="69">
        <f t="shared" si="68"/>
        <v>0</v>
      </c>
      <c r="R618" s="69">
        <f>COUNTIF($T$4:T618,T618)</f>
        <v>19</v>
      </c>
      <c r="S618" s="69" t="str">
        <f>IF(R618=1,COUNTIF($R$4:R618,1),"")</f>
        <v/>
      </c>
      <c r="T618" s="70" t="e">
        <f>施設状況!$D618&amp;施設状況!#REF!&amp;施設状況!$B618</f>
        <v>#REF!</v>
      </c>
      <c r="U618" s="70">
        <f>施設状況!$E618</f>
        <v>0</v>
      </c>
      <c r="V618" s="71"/>
    </row>
    <row r="619" spans="1:22">
      <c r="A619" s="61"/>
      <c r="B619" s="84"/>
      <c r="C619" s="84"/>
      <c r="D619" s="84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4"/>
      <c r="Q619" s="69">
        <f t="shared" si="68"/>
        <v>0</v>
      </c>
      <c r="R619" s="69">
        <f>COUNTIF($T$4:T619,T619)</f>
        <v>20</v>
      </c>
      <c r="S619" s="69" t="str">
        <f>IF(R619=1,COUNTIF($R$4:R619,1),"")</f>
        <v/>
      </c>
      <c r="T619" s="70" t="e">
        <f>施設状況!$D619&amp;施設状況!#REF!&amp;施設状況!$B619</f>
        <v>#REF!</v>
      </c>
      <c r="U619" s="70">
        <f>施設状況!$E619</f>
        <v>0</v>
      </c>
      <c r="V619" s="71"/>
    </row>
    <row r="620" spans="1:22">
      <c r="A620" s="61"/>
      <c r="B620" s="84"/>
      <c r="C620" s="84"/>
      <c r="D620" s="84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4"/>
      <c r="Q620" s="69">
        <f t="shared" si="68"/>
        <v>0</v>
      </c>
      <c r="R620" s="69">
        <f>COUNTIF($T$4:T620,T620)</f>
        <v>21</v>
      </c>
      <c r="S620" s="69" t="str">
        <f>IF(R620=1,COUNTIF($R$4:R620,1),"")</f>
        <v/>
      </c>
      <c r="T620" s="70" t="e">
        <f>施設状況!$D620&amp;施設状況!#REF!&amp;施設状況!$B620</f>
        <v>#REF!</v>
      </c>
      <c r="U620" s="70">
        <f>施設状況!$E620</f>
        <v>0</v>
      </c>
      <c r="V620" s="71"/>
    </row>
    <row r="621" spans="1:22">
      <c r="A621" s="61"/>
      <c r="B621" s="84"/>
      <c r="C621" s="84"/>
      <c r="D621" s="84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4"/>
      <c r="Q621" s="69">
        <f t="shared" si="68"/>
        <v>0</v>
      </c>
      <c r="R621" s="69">
        <f>COUNTIF($T$4:T621,T621)</f>
        <v>22</v>
      </c>
      <c r="S621" s="69" t="str">
        <f>IF(R621=1,COUNTIF($R$4:R621,1),"")</f>
        <v/>
      </c>
      <c r="T621" s="70" t="e">
        <f>施設状況!$D621&amp;施設状況!#REF!&amp;施設状況!$B621</f>
        <v>#REF!</v>
      </c>
      <c r="U621" s="70">
        <f>施設状況!$E621</f>
        <v>0</v>
      </c>
      <c r="V621" s="71"/>
    </row>
    <row r="622" spans="1:22">
      <c r="A622" s="61"/>
      <c r="B622" s="84"/>
      <c r="C622" s="84"/>
      <c r="D622" s="84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4"/>
      <c r="Q622" s="69">
        <f t="shared" si="68"/>
        <v>0</v>
      </c>
      <c r="R622" s="69">
        <f>COUNTIF($T$4:T622,T622)</f>
        <v>23</v>
      </c>
      <c r="S622" s="69" t="str">
        <f>IF(R622=1,COUNTIF($R$4:R622,1),"")</f>
        <v/>
      </c>
      <c r="T622" s="70" t="e">
        <f>施設状況!$D622&amp;施設状況!#REF!&amp;施設状況!$B622</f>
        <v>#REF!</v>
      </c>
      <c r="U622" s="70">
        <f>施設状況!$E622</f>
        <v>0</v>
      </c>
      <c r="V622" s="71"/>
    </row>
    <row r="623" spans="1:22">
      <c r="A623" s="61"/>
      <c r="B623" s="84"/>
      <c r="C623" s="84"/>
      <c r="D623" s="84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4"/>
      <c r="Q623" s="69">
        <f t="shared" si="68"/>
        <v>0</v>
      </c>
      <c r="R623" s="69">
        <f>COUNTIF($T$4:T623,T623)</f>
        <v>24</v>
      </c>
      <c r="S623" s="69" t="str">
        <f>IF(R623=1,COUNTIF($R$4:R623,1),"")</f>
        <v/>
      </c>
      <c r="T623" s="70" t="e">
        <f>施設状況!$D623&amp;施設状況!#REF!&amp;施設状況!$B623</f>
        <v>#REF!</v>
      </c>
      <c r="U623" s="70">
        <f>施設状況!$E623</f>
        <v>0</v>
      </c>
      <c r="V623" s="71"/>
    </row>
    <row r="624" spans="1:22">
      <c r="A624" s="61"/>
      <c r="B624" s="84"/>
      <c r="C624" s="84"/>
      <c r="D624" s="84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4"/>
      <c r="Q624" s="69">
        <f t="shared" si="68"/>
        <v>0</v>
      </c>
      <c r="R624" s="69">
        <f>COUNTIF($T$4:T624,T624)</f>
        <v>25</v>
      </c>
      <c r="S624" s="69" t="str">
        <f>IF(R624=1,COUNTIF($R$4:R624,1),"")</f>
        <v/>
      </c>
      <c r="T624" s="70" t="e">
        <f>施設状況!$D624&amp;施設状況!#REF!&amp;施設状況!$B624</f>
        <v>#REF!</v>
      </c>
      <c r="U624" s="70">
        <f>施設状況!$E624</f>
        <v>0</v>
      </c>
      <c r="V624" s="71"/>
    </row>
    <row r="625" spans="1:22">
      <c r="A625" s="61"/>
      <c r="B625" s="84"/>
      <c r="C625" s="84"/>
      <c r="D625" s="84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4"/>
      <c r="Q625" s="69">
        <f t="shared" si="68"/>
        <v>0</v>
      </c>
      <c r="R625" s="69">
        <f>COUNTIF($T$4:T625,T625)</f>
        <v>26</v>
      </c>
      <c r="S625" s="69" t="str">
        <f>IF(R625=1,COUNTIF($R$4:R625,1),"")</f>
        <v/>
      </c>
      <c r="T625" s="70" t="e">
        <f>施設状況!$D625&amp;施設状況!#REF!&amp;施設状況!$B625</f>
        <v>#REF!</v>
      </c>
      <c r="U625" s="70">
        <f>施設状況!$E625</f>
        <v>0</v>
      </c>
      <c r="V625" s="71"/>
    </row>
    <row r="626" spans="1:22">
      <c r="A626" s="61"/>
      <c r="B626" s="84"/>
      <c r="C626" s="84"/>
      <c r="D626" s="84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4"/>
      <c r="Q626" s="69">
        <f t="shared" si="68"/>
        <v>0</v>
      </c>
      <c r="R626" s="69">
        <f>COUNTIF($T$4:T626,T626)</f>
        <v>27</v>
      </c>
      <c r="S626" s="69" t="str">
        <f>IF(R626=1,COUNTIF($R$4:R626,1),"")</f>
        <v/>
      </c>
      <c r="T626" s="70" t="e">
        <f>施設状況!$D626&amp;施設状況!#REF!&amp;施設状況!$B626</f>
        <v>#REF!</v>
      </c>
      <c r="U626" s="70">
        <f>施設状況!$E626</f>
        <v>0</v>
      </c>
      <c r="V626" s="71"/>
    </row>
    <row r="627" spans="1:22">
      <c r="A627" s="61"/>
      <c r="B627" s="84"/>
      <c r="C627" s="84"/>
      <c r="D627" s="84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4"/>
      <c r="Q627" s="69">
        <f t="shared" si="68"/>
        <v>0</v>
      </c>
      <c r="R627" s="69">
        <f>COUNTIF($T$4:T627,T627)</f>
        <v>28</v>
      </c>
      <c r="S627" s="69" t="str">
        <f>IF(R627=1,COUNTIF($R$4:R627,1),"")</f>
        <v/>
      </c>
      <c r="T627" s="70" t="e">
        <f>施設状況!$D627&amp;施設状況!#REF!&amp;施設状況!$B627</f>
        <v>#REF!</v>
      </c>
      <c r="U627" s="70">
        <f>施設状況!$E627</f>
        <v>0</v>
      </c>
      <c r="V627" s="71"/>
    </row>
    <row r="628" spans="1:22">
      <c r="A628" s="61"/>
      <c r="B628" s="84"/>
      <c r="C628" s="84"/>
      <c r="D628" s="84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4"/>
      <c r="Q628" s="69">
        <f t="shared" si="68"/>
        <v>0</v>
      </c>
      <c r="R628" s="69">
        <f>COUNTIF($T$4:T628,T628)</f>
        <v>29</v>
      </c>
      <c r="S628" s="69" t="str">
        <f>IF(R628=1,COUNTIF($R$4:R628,1),"")</f>
        <v/>
      </c>
      <c r="T628" s="70" t="e">
        <f>施設状況!$D628&amp;施設状況!#REF!&amp;施設状況!$B628</f>
        <v>#REF!</v>
      </c>
      <c r="U628" s="70">
        <f>施設状況!$E628</f>
        <v>0</v>
      </c>
      <c r="V628" s="71"/>
    </row>
    <row r="629" spans="1:22">
      <c r="A629" s="61"/>
      <c r="B629" s="84"/>
      <c r="C629" s="84"/>
      <c r="D629" s="84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4"/>
      <c r="Q629" s="69">
        <f t="shared" si="68"/>
        <v>0</v>
      </c>
      <c r="R629" s="69">
        <f>COUNTIF($T$4:T629,T629)</f>
        <v>30</v>
      </c>
      <c r="S629" s="69" t="str">
        <f>IF(R629=1,COUNTIF($R$4:R629,1),"")</f>
        <v/>
      </c>
      <c r="T629" s="70" t="e">
        <f>施設状況!$D629&amp;施設状況!#REF!&amp;施設状況!$B629</f>
        <v>#REF!</v>
      </c>
      <c r="U629" s="70">
        <f>施設状況!$E629</f>
        <v>0</v>
      </c>
      <c r="V629" s="71"/>
    </row>
    <row r="630" spans="1:22">
      <c r="A630" s="61"/>
      <c r="B630" s="84"/>
      <c r="C630" s="84"/>
      <c r="D630" s="84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4"/>
      <c r="Q630" s="69">
        <f t="shared" si="68"/>
        <v>0</v>
      </c>
      <c r="R630" s="69">
        <f>COUNTIF($T$4:T630,T630)</f>
        <v>31</v>
      </c>
      <c r="S630" s="69" t="str">
        <f>IF(R630=1,COUNTIF($R$4:R630,1),"")</f>
        <v/>
      </c>
      <c r="T630" s="70" t="e">
        <f>施設状況!$D630&amp;施設状況!#REF!&amp;施設状況!$B630</f>
        <v>#REF!</v>
      </c>
      <c r="U630" s="70">
        <f>施設状況!$E630</f>
        <v>0</v>
      </c>
      <c r="V630" s="71"/>
    </row>
    <row r="631" spans="1:22">
      <c r="A631" s="61"/>
      <c r="B631" s="84"/>
      <c r="C631" s="84"/>
      <c r="D631" s="84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4"/>
      <c r="Q631" s="69">
        <f t="shared" si="68"/>
        <v>0</v>
      </c>
      <c r="R631" s="69">
        <f>COUNTIF($T$4:T631,T631)</f>
        <v>32</v>
      </c>
      <c r="S631" s="69" t="str">
        <f>IF(R631=1,COUNTIF($R$4:R631,1),"")</f>
        <v/>
      </c>
      <c r="T631" s="70" t="e">
        <f>施設状況!$D631&amp;施設状況!#REF!&amp;施設状況!$B631</f>
        <v>#REF!</v>
      </c>
      <c r="U631" s="70">
        <f>施設状況!$E631</f>
        <v>0</v>
      </c>
      <c r="V631" s="71"/>
    </row>
    <row r="632" spans="1:22">
      <c r="A632" s="61"/>
      <c r="B632" s="84"/>
      <c r="C632" s="84"/>
      <c r="D632" s="84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4"/>
      <c r="Q632" s="69">
        <f t="shared" si="68"/>
        <v>0</v>
      </c>
      <c r="R632" s="69">
        <f>COUNTIF($T$4:T632,T632)</f>
        <v>33</v>
      </c>
      <c r="S632" s="69" t="str">
        <f>IF(R632=1,COUNTIF($R$4:R632,1),"")</f>
        <v/>
      </c>
      <c r="T632" s="70" t="e">
        <f>施設状況!$D632&amp;施設状況!#REF!&amp;施設状況!$B632</f>
        <v>#REF!</v>
      </c>
      <c r="U632" s="70">
        <f>施設状況!$E632</f>
        <v>0</v>
      </c>
      <c r="V632" s="71"/>
    </row>
    <row r="633" spans="1:22">
      <c r="A633" s="61"/>
      <c r="B633" s="84"/>
      <c r="C633" s="84"/>
      <c r="D633" s="84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4"/>
      <c r="Q633" s="69">
        <f t="shared" si="68"/>
        <v>0</v>
      </c>
      <c r="R633" s="69">
        <f>COUNTIF($T$4:T633,T633)</f>
        <v>34</v>
      </c>
      <c r="S633" s="69" t="str">
        <f>IF(R633=1,COUNTIF($R$4:R633,1),"")</f>
        <v/>
      </c>
      <c r="T633" s="70" t="e">
        <f>施設状況!$D633&amp;施設状況!#REF!&amp;施設状況!$B633</f>
        <v>#REF!</v>
      </c>
      <c r="U633" s="70">
        <f>施設状況!$E633</f>
        <v>0</v>
      </c>
      <c r="V633" s="71"/>
    </row>
    <row r="634" spans="1:22">
      <c r="A634" s="61"/>
      <c r="B634" s="84"/>
      <c r="C634" s="84"/>
      <c r="D634" s="84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4"/>
      <c r="Q634" s="69">
        <f t="shared" si="68"/>
        <v>0</v>
      </c>
      <c r="R634" s="69">
        <f>COUNTIF($T$4:T634,T634)</f>
        <v>35</v>
      </c>
      <c r="S634" s="69" t="str">
        <f>IF(R634=1,COUNTIF($R$4:R634,1),"")</f>
        <v/>
      </c>
      <c r="T634" s="70" t="e">
        <f>施設状況!$D634&amp;施設状況!#REF!&amp;施設状況!$B634</f>
        <v>#REF!</v>
      </c>
      <c r="U634" s="70">
        <f>施設状況!$E634</f>
        <v>0</v>
      </c>
      <c r="V634" s="71"/>
    </row>
    <row r="635" spans="1:22">
      <c r="A635" s="61"/>
      <c r="B635" s="84"/>
      <c r="C635" s="84"/>
      <c r="D635" s="84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4"/>
      <c r="Q635" s="69">
        <f t="shared" si="68"/>
        <v>0</v>
      </c>
      <c r="R635" s="69">
        <f>COUNTIF($T$4:T635,T635)</f>
        <v>36</v>
      </c>
      <c r="S635" s="69" t="str">
        <f>IF(R635=1,COUNTIF($R$4:R635,1),"")</f>
        <v/>
      </c>
      <c r="T635" s="70" t="e">
        <f>施設状況!$D635&amp;施設状況!#REF!&amp;施設状況!$B635</f>
        <v>#REF!</v>
      </c>
      <c r="U635" s="70">
        <f>施設状況!$E635</f>
        <v>0</v>
      </c>
      <c r="V635" s="71"/>
    </row>
    <row r="636" spans="1:22">
      <c r="A636" s="61"/>
      <c r="B636" s="84"/>
      <c r="C636" s="84"/>
      <c r="D636" s="84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4"/>
      <c r="Q636" s="69">
        <f t="shared" si="68"/>
        <v>0</v>
      </c>
      <c r="R636" s="69">
        <f>COUNTIF($T$4:T636,T636)</f>
        <v>37</v>
      </c>
      <c r="S636" s="69" t="str">
        <f>IF(R636=1,COUNTIF($R$4:R636,1),"")</f>
        <v/>
      </c>
      <c r="T636" s="70" t="e">
        <f>施設状況!$D636&amp;施設状況!#REF!&amp;施設状況!$B636</f>
        <v>#REF!</v>
      </c>
      <c r="U636" s="70">
        <f>施設状況!$E636</f>
        <v>0</v>
      </c>
      <c r="V636" s="71"/>
    </row>
    <row r="637" spans="1:22">
      <c r="A637" s="61"/>
      <c r="B637" s="84"/>
      <c r="C637" s="84"/>
      <c r="D637" s="84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4"/>
      <c r="Q637" s="69">
        <f t="shared" si="68"/>
        <v>0</v>
      </c>
      <c r="R637" s="69">
        <f>COUNTIF($T$4:T637,T637)</f>
        <v>38</v>
      </c>
      <c r="S637" s="69" t="str">
        <f>IF(R637=1,COUNTIF($R$4:R637,1),"")</f>
        <v/>
      </c>
      <c r="T637" s="70" t="e">
        <f>施設状況!$D637&amp;施設状況!#REF!&amp;施設状況!$B637</f>
        <v>#REF!</v>
      </c>
      <c r="U637" s="70">
        <f>施設状況!$E637</f>
        <v>0</v>
      </c>
      <c r="V637" s="71"/>
    </row>
    <row r="638" spans="1:22">
      <c r="A638" s="61"/>
      <c r="B638" s="84"/>
      <c r="C638" s="84"/>
      <c r="D638" s="84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4"/>
      <c r="Q638" s="69">
        <f t="shared" si="68"/>
        <v>0</v>
      </c>
      <c r="R638" s="69">
        <f>COUNTIF($T$4:T638,T638)</f>
        <v>39</v>
      </c>
      <c r="S638" s="69" t="str">
        <f>IF(R638=1,COUNTIF($R$4:R638,1),"")</f>
        <v/>
      </c>
      <c r="T638" s="70" t="e">
        <f>施設状況!$D638&amp;施設状況!#REF!&amp;施設状況!$B638</f>
        <v>#REF!</v>
      </c>
      <c r="U638" s="70">
        <f>施設状況!$E638</f>
        <v>0</v>
      </c>
      <c r="V638" s="71"/>
    </row>
    <row r="639" spans="1:22">
      <c r="A639" s="61"/>
      <c r="B639" s="84"/>
      <c r="C639" s="84"/>
      <c r="D639" s="84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4"/>
      <c r="Q639" s="69">
        <f t="shared" si="68"/>
        <v>0</v>
      </c>
      <c r="R639" s="69">
        <f>COUNTIF($T$4:T639,T639)</f>
        <v>40</v>
      </c>
      <c r="S639" s="69" t="str">
        <f>IF(R639=1,COUNTIF($R$4:R639,1),"")</f>
        <v/>
      </c>
      <c r="T639" s="70" t="e">
        <f>施設状況!$D639&amp;施設状況!#REF!&amp;施設状況!$B639</f>
        <v>#REF!</v>
      </c>
      <c r="U639" s="70">
        <f>施設状況!$E639</f>
        <v>0</v>
      </c>
      <c r="V639" s="71"/>
    </row>
    <row r="640" spans="1:22">
      <c r="A640" s="61"/>
      <c r="B640" s="84"/>
      <c r="C640" s="84"/>
      <c r="D640" s="84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4"/>
      <c r="Q640" s="69">
        <f t="shared" si="68"/>
        <v>0</v>
      </c>
      <c r="R640" s="69">
        <f>COUNTIF($T$4:T640,T640)</f>
        <v>41</v>
      </c>
      <c r="S640" s="69" t="str">
        <f>IF(R640=1,COUNTIF($R$4:R640,1),"")</f>
        <v/>
      </c>
      <c r="T640" s="70" t="e">
        <f>施設状況!$D640&amp;施設状況!#REF!&amp;施設状況!$B640</f>
        <v>#REF!</v>
      </c>
      <c r="U640" s="70">
        <f>施設状況!$E640</f>
        <v>0</v>
      </c>
      <c r="V640" s="71"/>
    </row>
    <row r="641" spans="1:22">
      <c r="A641" s="61"/>
      <c r="B641" s="84"/>
      <c r="C641" s="84"/>
      <c r="D641" s="84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4"/>
      <c r="Q641" s="69">
        <f t="shared" si="68"/>
        <v>0</v>
      </c>
      <c r="R641" s="69">
        <f>COUNTIF($T$4:T641,T641)</f>
        <v>42</v>
      </c>
      <c r="S641" s="69" t="str">
        <f>IF(R641=1,COUNTIF($R$4:R641,1),"")</f>
        <v/>
      </c>
      <c r="T641" s="70" t="e">
        <f>施設状況!$D641&amp;施設状況!#REF!&amp;施設状況!$B641</f>
        <v>#REF!</v>
      </c>
      <c r="U641" s="70">
        <f>施設状況!$E641</f>
        <v>0</v>
      </c>
      <c r="V641" s="71"/>
    </row>
    <row r="642" spans="1:22">
      <c r="A642" s="61"/>
      <c r="B642" s="84"/>
      <c r="C642" s="84"/>
      <c r="D642" s="84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4"/>
      <c r="Q642" s="69">
        <f t="shared" si="68"/>
        <v>0</v>
      </c>
      <c r="R642" s="69">
        <f>COUNTIF($T$4:T642,T642)</f>
        <v>43</v>
      </c>
      <c r="S642" s="69" t="str">
        <f>IF(R642=1,COUNTIF($R$4:R642,1),"")</f>
        <v/>
      </c>
      <c r="T642" s="70" t="e">
        <f>施設状況!$D642&amp;施設状況!#REF!&amp;施設状況!$B642</f>
        <v>#REF!</v>
      </c>
      <c r="U642" s="70">
        <f>施設状況!$E642</f>
        <v>0</v>
      </c>
      <c r="V642" s="71"/>
    </row>
    <row r="643" spans="1:22">
      <c r="A643" s="61"/>
      <c r="B643" s="84"/>
      <c r="C643" s="84"/>
      <c r="D643" s="84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4"/>
      <c r="Q643" s="69">
        <f t="shared" si="68"/>
        <v>0</v>
      </c>
      <c r="R643" s="69">
        <f>COUNTIF($T$4:T643,T643)</f>
        <v>44</v>
      </c>
      <c r="S643" s="69" t="str">
        <f>IF(R643=1,COUNTIF($R$4:R643,1),"")</f>
        <v/>
      </c>
      <c r="T643" s="70" t="e">
        <f>施設状況!$D643&amp;施設状況!#REF!&amp;施設状況!$B643</f>
        <v>#REF!</v>
      </c>
      <c r="U643" s="70">
        <f>施設状況!$E643</f>
        <v>0</v>
      </c>
      <c r="V643" s="71"/>
    </row>
    <row r="644" spans="1:22">
      <c r="A644" s="61"/>
      <c r="B644" s="84"/>
      <c r="C644" s="84"/>
      <c r="D644" s="84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4"/>
      <c r="Q644" s="69">
        <f t="shared" si="68"/>
        <v>0</v>
      </c>
      <c r="R644" s="69">
        <f>COUNTIF($T$4:T644,T644)</f>
        <v>45</v>
      </c>
      <c r="S644" s="69" t="str">
        <f>IF(R644=1,COUNTIF($R$4:R644,1),"")</f>
        <v/>
      </c>
      <c r="T644" s="70" t="e">
        <f>施設状況!$D644&amp;施設状況!#REF!&amp;施設状況!$B644</f>
        <v>#REF!</v>
      </c>
      <c r="U644" s="70">
        <f>施設状況!$E644</f>
        <v>0</v>
      </c>
      <c r="V644" s="71"/>
    </row>
    <row r="645" spans="1:22">
      <c r="A645" s="61"/>
      <c r="B645" s="84"/>
      <c r="C645" s="84"/>
      <c r="D645" s="84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4"/>
      <c r="Q645" s="69">
        <f t="shared" si="68"/>
        <v>0</v>
      </c>
      <c r="R645" s="69">
        <f>COUNTIF($T$4:T645,T645)</f>
        <v>46</v>
      </c>
      <c r="S645" s="69" t="str">
        <f>IF(R645=1,COUNTIF($R$4:R645,1),"")</f>
        <v/>
      </c>
      <c r="T645" s="70" t="e">
        <f>施設状況!$D645&amp;施設状況!#REF!&amp;施設状況!$B645</f>
        <v>#REF!</v>
      </c>
      <c r="U645" s="70">
        <f>施設状況!$E645</f>
        <v>0</v>
      </c>
      <c r="V645" s="71"/>
    </row>
    <row r="646" spans="1:22">
      <c r="A646" s="61"/>
      <c r="B646" s="84"/>
      <c r="C646" s="84"/>
      <c r="D646" s="84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4"/>
      <c r="Q646" s="69">
        <f t="shared" si="68"/>
        <v>0</v>
      </c>
      <c r="R646" s="69">
        <f>COUNTIF($T$4:T646,T646)</f>
        <v>47</v>
      </c>
      <c r="S646" s="69" t="str">
        <f>IF(R646=1,COUNTIF($R$4:R646,1),"")</f>
        <v/>
      </c>
      <c r="T646" s="70" t="e">
        <f>施設状況!$D646&amp;施設状況!#REF!&amp;施設状況!$B646</f>
        <v>#REF!</v>
      </c>
      <c r="U646" s="70">
        <f>施設状況!$E646</f>
        <v>0</v>
      </c>
      <c r="V646" s="71"/>
    </row>
    <row r="647" spans="1:22">
      <c r="A647" s="61"/>
      <c r="B647" s="84"/>
      <c r="C647" s="84"/>
      <c r="D647" s="84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4"/>
      <c r="Q647" s="69">
        <f t="shared" ref="Q647:Q702" si="69">A647</f>
        <v>0</v>
      </c>
      <c r="R647" s="69">
        <f>COUNTIF($T$4:T647,T647)</f>
        <v>48</v>
      </c>
      <c r="S647" s="69" t="str">
        <f>IF(R647=1,COUNTIF($R$4:R647,1),"")</f>
        <v/>
      </c>
      <c r="T647" s="70" t="e">
        <f>施設状況!$D647&amp;施設状況!#REF!&amp;施設状況!$B647</f>
        <v>#REF!</v>
      </c>
      <c r="U647" s="70">
        <f>施設状況!$E647</f>
        <v>0</v>
      </c>
      <c r="V647" s="71"/>
    </row>
    <row r="648" spans="1:22">
      <c r="A648" s="61"/>
      <c r="B648" s="84"/>
      <c r="C648" s="84"/>
      <c r="D648" s="84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4"/>
      <c r="Q648" s="69">
        <f t="shared" si="69"/>
        <v>0</v>
      </c>
      <c r="R648" s="69">
        <f>COUNTIF($T$4:T648,T648)</f>
        <v>49</v>
      </c>
      <c r="S648" s="69" t="str">
        <f>IF(R648=1,COUNTIF($R$4:R648,1),"")</f>
        <v/>
      </c>
      <c r="T648" s="70" t="e">
        <f>施設状況!$D648&amp;施設状況!#REF!&amp;施設状況!$B648</f>
        <v>#REF!</v>
      </c>
      <c r="U648" s="70">
        <f>施設状況!$E648</f>
        <v>0</v>
      </c>
      <c r="V648" s="71"/>
    </row>
    <row r="649" spans="1:22">
      <c r="A649" s="61"/>
      <c r="B649" s="84"/>
      <c r="C649" s="84"/>
      <c r="D649" s="84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4"/>
      <c r="Q649" s="69">
        <f t="shared" si="69"/>
        <v>0</v>
      </c>
      <c r="R649" s="69">
        <f>COUNTIF($T$4:T649,T649)</f>
        <v>50</v>
      </c>
      <c r="S649" s="69" t="str">
        <f>IF(R649=1,COUNTIF($R$4:R649,1),"")</f>
        <v/>
      </c>
      <c r="T649" s="70" t="e">
        <f>施設状況!$D649&amp;施設状況!#REF!&amp;施設状況!$B649</f>
        <v>#REF!</v>
      </c>
      <c r="U649" s="70">
        <f>施設状況!$E649</f>
        <v>0</v>
      </c>
      <c r="V649" s="71"/>
    </row>
    <row r="650" spans="1:22">
      <c r="A650" s="61"/>
      <c r="B650" s="84"/>
      <c r="C650" s="84"/>
      <c r="D650" s="84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4"/>
      <c r="Q650" s="69">
        <f t="shared" si="69"/>
        <v>0</v>
      </c>
      <c r="R650" s="69">
        <f>COUNTIF($T$4:T650,T650)</f>
        <v>51</v>
      </c>
      <c r="S650" s="69" t="str">
        <f>IF(R650=1,COUNTIF($R$4:R650,1),"")</f>
        <v/>
      </c>
      <c r="T650" s="70" t="e">
        <f>施設状況!$D650&amp;施設状況!#REF!&amp;施設状況!$B650</f>
        <v>#REF!</v>
      </c>
      <c r="U650" s="70">
        <f>施設状況!$E650</f>
        <v>0</v>
      </c>
      <c r="V650" s="71"/>
    </row>
    <row r="651" spans="1:22">
      <c r="A651" s="61"/>
      <c r="B651" s="84"/>
      <c r="C651" s="84"/>
      <c r="D651" s="84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4"/>
      <c r="Q651" s="69">
        <f t="shared" si="69"/>
        <v>0</v>
      </c>
      <c r="R651" s="69">
        <f>COUNTIF($T$4:T651,T651)</f>
        <v>52</v>
      </c>
      <c r="S651" s="69" t="str">
        <f>IF(R651=1,COUNTIF($R$4:R651,1),"")</f>
        <v/>
      </c>
      <c r="T651" s="70" t="e">
        <f>施設状況!$D651&amp;施設状況!#REF!&amp;施設状況!$B651</f>
        <v>#REF!</v>
      </c>
      <c r="U651" s="70">
        <f>施設状況!$E651</f>
        <v>0</v>
      </c>
      <c r="V651" s="71"/>
    </row>
    <row r="652" spans="1:22">
      <c r="A652" s="61"/>
      <c r="B652" s="84"/>
      <c r="C652" s="84"/>
      <c r="D652" s="84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4"/>
      <c r="Q652" s="69">
        <f t="shared" si="69"/>
        <v>0</v>
      </c>
      <c r="R652" s="69">
        <f>COUNTIF($T$4:T652,T652)</f>
        <v>53</v>
      </c>
      <c r="S652" s="69" t="str">
        <f>IF(R652=1,COUNTIF($R$4:R652,1),"")</f>
        <v/>
      </c>
      <c r="T652" s="70" t="e">
        <f>施設状況!$D652&amp;施設状況!#REF!&amp;施設状況!$B652</f>
        <v>#REF!</v>
      </c>
      <c r="U652" s="70">
        <f>施設状況!$E652</f>
        <v>0</v>
      </c>
      <c r="V652" s="71"/>
    </row>
    <row r="653" spans="1:22">
      <c r="A653" s="61"/>
      <c r="B653" s="84"/>
      <c r="C653" s="84"/>
      <c r="D653" s="84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4"/>
      <c r="Q653" s="69">
        <f t="shared" si="69"/>
        <v>0</v>
      </c>
      <c r="R653" s="69">
        <f>COUNTIF($T$4:T653,T653)</f>
        <v>54</v>
      </c>
      <c r="S653" s="69" t="str">
        <f>IF(R653=1,COUNTIF($R$4:R653,1),"")</f>
        <v/>
      </c>
      <c r="T653" s="70" t="e">
        <f>施設状況!$D653&amp;施設状況!#REF!&amp;施設状況!$B653</f>
        <v>#REF!</v>
      </c>
      <c r="U653" s="70">
        <f>施設状況!$E653</f>
        <v>0</v>
      </c>
      <c r="V653" s="71"/>
    </row>
    <row r="654" spans="1:22">
      <c r="A654" s="61"/>
      <c r="B654" s="84"/>
      <c r="C654" s="84"/>
      <c r="D654" s="84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4"/>
      <c r="Q654" s="69">
        <f t="shared" si="69"/>
        <v>0</v>
      </c>
      <c r="R654" s="69">
        <f>COUNTIF($T$4:T654,T654)</f>
        <v>55</v>
      </c>
      <c r="S654" s="69" t="str">
        <f>IF(R654=1,COUNTIF($R$4:R654,1),"")</f>
        <v/>
      </c>
      <c r="T654" s="70" t="e">
        <f>施設状況!$D654&amp;施設状況!#REF!&amp;施設状況!$B654</f>
        <v>#REF!</v>
      </c>
      <c r="U654" s="70">
        <f>施設状況!$E654</f>
        <v>0</v>
      </c>
      <c r="V654" s="71"/>
    </row>
    <row r="655" spans="1:22">
      <c r="A655" s="61"/>
      <c r="B655" s="84"/>
      <c r="C655" s="84"/>
      <c r="D655" s="84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4"/>
      <c r="Q655" s="69">
        <f t="shared" si="69"/>
        <v>0</v>
      </c>
      <c r="R655" s="69">
        <f>COUNTIF($T$4:T655,T655)</f>
        <v>56</v>
      </c>
      <c r="S655" s="69" t="str">
        <f>IF(R655=1,COUNTIF($R$4:R655,1),"")</f>
        <v/>
      </c>
      <c r="T655" s="70" t="e">
        <f>施設状況!$D655&amp;施設状況!#REF!&amp;施設状況!$B655</f>
        <v>#REF!</v>
      </c>
      <c r="U655" s="70">
        <f>施設状況!$E655</f>
        <v>0</v>
      </c>
      <c r="V655" s="71"/>
    </row>
    <row r="656" spans="1:22">
      <c r="A656" s="61"/>
      <c r="B656" s="84"/>
      <c r="C656" s="84"/>
      <c r="D656" s="84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4"/>
      <c r="Q656" s="69">
        <f t="shared" si="69"/>
        <v>0</v>
      </c>
      <c r="R656" s="69">
        <f>COUNTIF($T$4:T656,T656)</f>
        <v>57</v>
      </c>
      <c r="S656" s="69" t="str">
        <f>IF(R656=1,COUNTIF($R$4:R656,1),"")</f>
        <v/>
      </c>
      <c r="T656" s="70" t="e">
        <f>施設状況!$D656&amp;施設状況!#REF!&amp;施設状況!$B656</f>
        <v>#REF!</v>
      </c>
      <c r="U656" s="70">
        <f>施設状況!$E656</f>
        <v>0</v>
      </c>
      <c r="V656" s="71"/>
    </row>
    <row r="657" spans="1:22">
      <c r="A657" s="61"/>
      <c r="B657" s="84"/>
      <c r="C657" s="84"/>
      <c r="D657" s="84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4"/>
      <c r="Q657" s="69">
        <f t="shared" si="69"/>
        <v>0</v>
      </c>
      <c r="R657" s="69">
        <f>COUNTIF($T$4:T657,T657)</f>
        <v>58</v>
      </c>
      <c r="S657" s="69" t="str">
        <f>IF(R657=1,COUNTIF($R$4:R657,1),"")</f>
        <v/>
      </c>
      <c r="T657" s="70" t="e">
        <f>施設状況!$D657&amp;施設状況!#REF!&amp;施設状況!$B657</f>
        <v>#REF!</v>
      </c>
      <c r="U657" s="70">
        <f>施設状況!$E657</f>
        <v>0</v>
      </c>
      <c r="V657" s="71"/>
    </row>
    <row r="658" spans="1:22">
      <c r="A658" s="61"/>
      <c r="B658" s="84"/>
      <c r="C658" s="84"/>
      <c r="D658" s="84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4"/>
      <c r="Q658" s="69">
        <f t="shared" si="69"/>
        <v>0</v>
      </c>
      <c r="R658" s="69">
        <f>COUNTIF($T$4:T658,T658)</f>
        <v>59</v>
      </c>
      <c r="S658" s="69" t="str">
        <f>IF(R658=1,COUNTIF($R$4:R658,1),"")</f>
        <v/>
      </c>
      <c r="T658" s="70" t="e">
        <f>施設状況!$D658&amp;施設状況!#REF!&amp;施設状況!$B658</f>
        <v>#REF!</v>
      </c>
      <c r="U658" s="70">
        <f>施設状況!$E658</f>
        <v>0</v>
      </c>
      <c r="V658" s="71"/>
    </row>
    <row r="659" spans="1:22">
      <c r="A659" s="61"/>
      <c r="B659" s="84"/>
      <c r="C659" s="84"/>
      <c r="D659" s="84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4"/>
      <c r="Q659" s="69">
        <f t="shared" si="69"/>
        <v>0</v>
      </c>
      <c r="R659" s="69">
        <f>COUNTIF($T$4:T659,T659)</f>
        <v>60</v>
      </c>
      <c r="S659" s="69" t="str">
        <f>IF(R659=1,COUNTIF($R$4:R659,1),"")</f>
        <v/>
      </c>
      <c r="T659" s="70" t="e">
        <f>施設状況!$D659&amp;施設状況!#REF!&amp;施設状況!$B659</f>
        <v>#REF!</v>
      </c>
      <c r="U659" s="70">
        <f>施設状況!$E659</f>
        <v>0</v>
      </c>
      <c r="V659" s="71"/>
    </row>
    <row r="660" spans="1:22">
      <c r="A660" s="61"/>
      <c r="B660" s="84"/>
      <c r="C660" s="84"/>
      <c r="D660" s="84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4"/>
      <c r="Q660" s="69">
        <f t="shared" si="69"/>
        <v>0</v>
      </c>
      <c r="R660" s="69">
        <f>COUNTIF($T$4:T660,T660)</f>
        <v>61</v>
      </c>
      <c r="S660" s="69" t="str">
        <f>IF(R660=1,COUNTIF($R$4:R660,1),"")</f>
        <v/>
      </c>
      <c r="T660" s="70" t="e">
        <f>施設状況!$D660&amp;施設状況!#REF!&amp;施設状況!$B660</f>
        <v>#REF!</v>
      </c>
      <c r="U660" s="70">
        <f>施設状況!$E660</f>
        <v>0</v>
      </c>
      <c r="V660" s="71"/>
    </row>
    <row r="661" spans="1:22">
      <c r="A661" s="61"/>
      <c r="B661" s="84"/>
      <c r="C661" s="84"/>
      <c r="D661" s="84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4"/>
      <c r="Q661" s="69">
        <f t="shared" si="69"/>
        <v>0</v>
      </c>
      <c r="R661" s="69">
        <f>COUNTIF($T$4:T661,T661)</f>
        <v>62</v>
      </c>
      <c r="S661" s="69" t="str">
        <f>IF(R661=1,COUNTIF($R$4:R661,1),"")</f>
        <v/>
      </c>
      <c r="T661" s="70" t="e">
        <f>施設状況!$D661&amp;施設状況!#REF!&amp;施設状況!$B661</f>
        <v>#REF!</v>
      </c>
      <c r="U661" s="70">
        <f>施設状況!$E661</f>
        <v>0</v>
      </c>
      <c r="V661" s="71"/>
    </row>
    <row r="662" spans="1:22">
      <c r="A662" s="61"/>
      <c r="B662" s="84"/>
      <c r="C662" s="84"/>
      <c r="D662" s="84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4"/>
      <c r="Q662" s="69">
        <f t="shared" si="69"/>
        <v>0</v>
      </c>
      <c r="R662" s="69">
        <f>COUNTIF($T$4:T662,T662)</f>
        <v>63</v>
      </c>
      <c r="S662" s="69" t="str">
        <f>IF(R662=1,COUNTIF($R$4:R662,1),"")</f>
        <v/>
      </c>
      <c r="T662" s="70" t="e">
        <f>施設状況!$D662&amp;施設状況!#REF!&amp;施設状況!$B662</f>
        <v>#REF!</v>
      </c>
      <c r="U662" s="70">
        <f>施設状況!$E662</f>
        <v>0</v>
      </c>
      <c r="V662" s="71"/>
    </row>
    <row r="663" spans="1:22">
      <c r="A663" s="61"/>
      <c r="B663" s="84"/>
      <c r="C663" s="84"/>
      <c r="D663" s="84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4"/>
      <c r="Q663" s="69">
        <f t="shared" si="69"/>
        <v>0</v>
      </c>
      <c r="R663" s="69">
        <f>COUNTIF($T$4:T663,T663)</f>
        <v>64</v>
      </c>
      <c r="S663" s="69" t="str">
        <f>IF(R663=1,COUNTIF($R$4:R663,1),"")</f>
        <v/>
      </c>
      <c r="T663" s="70" t="e">
        <f>施設状況!$D663&amp;施設状況!#REF!&amp;施設状況!$B663</f>
        <v>#REF!</v>
      </c>
      <c r="U663" s="70">
        <f>施設状況!$E663</f>
        <v>0</v>
      </c>
      <c r="V663" s="71"/>
    </row>
    <row r="664" spans="1:22">
      <c r="A664" s="61"/>
      <c r="B664" s="84"/>
      <c r="C664" s="84"/>
      <c r="D664" s="84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4"/>
      <c r="Q664" s="69">
        <f t="shared" si="69"/>
        <v>0</v>
      </c>
      <c r="R664" s="69">
        <f>COUNTIF($T$4:T664,T664)</f>
        <v>65</v>
      </c>
      <c r="S664" s="69" t="str">
        <f>IF(R664=1,COUNTIF($R$4:R664,1),"")</f>
        <v/>
      </c>
      <c r="T664" s="70" t="e">
        <f>施設状況!$D664&amp;施設状況!#REF!&amp;施設状況!$B664</f>
        <v>#REF!</v>
      </c>
      <c r="U664" s="70">
        <f>施設状況!$E664</f>
        <v>0</v>
      </c>
      <c r="V664" s="71"/>
    </row>
    <row r="665" spans="1:22">
      <c r="A665" s="61"/>
      <c r="B665" s="84"/>
      <c r="C665" s="84"/>
      <c r="D665" s="84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4"/>
      <c r="Q665" s="69">
        <f t="shared" si="69"/>
        <v>0</v>
      </c>
      <c r="R665" s="69">
        <f>COUNTIF($T$4:T665,T665)</f>
        <v>66</v>
      </c>
      <c r="S665" s="69" t="str">
        <f>IF(R665=1,COUNTIF($R$4:R665,1),"")</f>
        <v/>
      </c>
      <c r="T665" s="70" t="e">
        <f>施設状況!$D665&amp;施設状況!#REF!&amp;施設状況!$B665</f>
        <v>#REF!</v>
      </c>
      <c r="U665" s="70">
        <f>施設状況!$E665</f>
        <v>0</v>
      </c>
      <c r="V665" s="71"/>
    </row>
    <row r="666" spans="1:22">
      <c r="A666" s="61"/>
      <c r="B666" s="84"/>
      <c r="C666" s="84"/>
      <c r="D666" s="84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4"/>
      <c r="Q666" s="69">
        <f t="shared" si="69"/>
        <v>0</v>
      </c>
      <c r="R666" s="69">
        <f>COUNTIF($T$4:T666,T666)</f>
        <v>67</v>
      </c>
      <c r="S666" s="69" t="str">
        <f>IF(R666=1,COUNTIF($R$4:R666,1),"")</f>
        <v/>
      </c>
      <c r="T666" s="70" t="e">
        <f>施設状況!$D666&amp;施設状況!#REF!&amp;施設状況!$B666</f>
        <v>#REF!</v>
      </c>
      <c r="U666" s="70">
        <f>施設状況!$E666</f>
        <v>0</v>
      </c>
      <c r="V666" s="71"/>
    </row>
    <row r="667" spans="1:22">
      <c r="A667" s="61"/>
      <c r="B667" s="84"/>
      <c r="C667" s="84"/>
      <c r="D667" s="84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4"/>
      <c r="Q667" s="69">
        <f t="shared" si="69"/>
        <v>0</v>
      </c>
      <c r="R667" s="69">
        <f>COUNTIF($T$4:T667,T667)</f>
        <v>68</v>
      </c>
      <c r="S667" s="69" t="str">
        <f>IF(R667=1,COUNTIF($R$4:R667,1),"")</f>
        <v/>
      </c>
      <c r="T667" s="70" t="e">
        <f>施設状況!$D667&amp;施設状況!#REF!&amp;施設状況!$B667</f>
        <v>#REF!</v>
      </c>
      <c r="U667" s="70">
        <f>施設状況!$E667</f>
        <v>0</v>
      </c>
      <c r="V667" s="71"/>
    </row>
    <row r="668" spans="1:22">
      <c r="A668" s="61"/>
      <c r="B668" s="84"/>
      <c r="C668" s="84"/>
      <c r="D668" s="84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4"/>
      <c r="Q668" s="69">
        <f t="shared" si="69"/>
        <v>0</v>
      </c>
      <c r="R668" s="69">
        <f>COUNTIF($T$4:T668,T668)</f>
        <v>69</v>
      </c>
      <c r="S668" s="69" t="str">
        <f>IF(R668=1,COUNTIF($R$4:R668,1),"")</f>
        <v/>
      </c>
      <c r="T668" s="70" t="e">
        <f>施設状況!$D668&amp;施設状況!#REF!&amp;施設状況!$B668</f>
        <v>#REF!</v>
      </c>
      <c r="U668" s="70">
        <f>施設状況!$E668</f>
        <v>0</v>
      </c>
      <c r="V668" s="71"/>
    </row>
    <row r="669" spans="1:22">
      <c r="A669" s="61"/>
      <c r="B669" s="84"/>
      <c r="C669" s="84"/>
      <c r="D669" s="84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4"/>
      <c r="Q669" s="69">
        <f t="shared" si="69"/>
        <v>0</v>
      </c>
      <c r="R669" s="69">
        <f>COUNTIF($T$4:T669,T669)</f>
        <v>70</v>
      </c>
      <c r="S669" s="69" t="str">
        <f>IF(R669=1,COUNTIF($R$4:R669,1),"")</f>
        <v/>
      </c>
      <c r="T669" s="70" t="e">
        <f>施設状況!$D669&amp;施設状況!#REF!&amp;施設状況!$B669</f>
        <v>#REF!</v>
      </c>
      <c r="U669" s="70">
        <f>施設状況!$E669</f>
        <v>0</v>
      </c>
      <c r="V669" s="71"/>
    </row>
    <row r="670" spans="1:22">
      <c r="A670" s="61"/>
      <c r="B670" s="84"/>
      <c r="C670" s="84"/>
      <c r="D670" s="84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4"/>
      <c r="Q670" s="69">
        <f t="shared" si="69"/>
        <v>0</v>
      </c>
      <c r="R670" s="69">
        <f>COUNTIF($T$4:T670,T670)</f>
        <v>71</v>
      </c>
      <c r="S670" s="69" t="str">
        <f>IF(R670=1,COUNTIF($R$4:R670,1),"")</f>
        <v/>
      </c>
      <c r="T670" s="70" t="e">
        <f>施設状況!$D670&amp;施設状況!#REF!&amp;施設状況!$B670</f>
        <v>#REF!</v>
      </c>
      <c r="U670" s="70">
        <f>施設状況!$E670</f>
        <v>0</v>
      </c>
      <c r="V670" s="71"/>
    </row>
    <row r="671" spans="1:22">
      <c r="A671" s="61"/>
      <c r="B671" s="84"/>
      <c r="C671" s="84"/>
      <c r="D671" s="84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4"/>
      <c r="Q671" s="69">
        <f t="shared" si="69"/>
        <v>0</v>
      </c>
      <c r="R671" s="69">
        <f>COUNTIF($T$4:T671,T671)</f>
        <v>72</v>
      </c>
      <c r="S671" s="69" t="str">
        <f>IF(R671=1,COUNTIF($R$4:R671,1),"")</f>
        <v/>
      </c>
      <c r="T671" s="70" t="e">
        <f>施設状況!$D671&amp;施設状況!#REF!&amp;施設状況!$B671</f>
        <v>#REF!</v>
      </c>
      <c r="U671" s="70">
        <f>施設状況!$E671</f>
        <v>0</v>
      </c>
      <c r="V671" s="71"/>
    </row>
    <row r="672" spans="1:22">
      <c r="A672" s="61"/>
      <c r="B672" s="84"/>
      <c r="C672" s="84"/>
      <c r="D672" s="84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4"/>
      <c r="Q672" s="69">
        <f t="shared" si="69"/>
        <v>0</v>
      </c>
      <c r="R672" s="69">
        <f>COUNTIF($T$4:T672,T672)</f>
        <v>73</v>
      </c>
      <c r="S672" s="69" t="str">
        <f>IF(R672=1,COUNTIF($R$4:R672,1),"")</f>
        <v/>
      </c>
      <c r="T672" s="70" t="e">
        <f>施設状況!$D672&amp;施設状況!#REF!&amp;施設状況!$B672</f>
        <v>#REF!</v>
      </c>
      <c r="U672" s="70">
        <f>施設状況!$E672</f>
        <v>0</v>
      </c>
      <c r="V672" s="71"/>
    </row>
    <row r="673" spans="1:22">
      <c r="A673" s="61"/>
      <c r="B673" s="84"/>
      <c r="C673" s="84"/>
      <c r="D673" s="84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4"/>
      <c r="Q673" s="69">
        <f t="shared" si="69"/>
        <v>0</v>
      </c>
      <c r="R673" s="69">
        <f>COUNTIF($T$4:T673,T673)</f>
        <v>74</v>
      </c>
      <c r="S673" s="69" t="str">
        <f>IF(R673=1,COUNTIF($R$4:R673,1),"")</f>
        <v/>
      </c>
      <c r="T673" s="70" t="e">
        <f>施設状況!$D673&amp;施設状況!#REF!&amp;施設状況!$B673</f>
        <v>#REF!</v>
      </c>
      <c r="U673" s="70">
        <f>施設状況!$E673</f>
        <v>0</v>
      </c>
      <c r="V673" s="71"/>
    </row>
    <row r="674" spans="1:22">
      <c r="A674" s="61"/>
      <c r="B674" s="84"/>
      <c r="C674" s="84"/>
      <c r="D674" s="84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4"/>
      <c r="Q674" s="69">
        <f t="shared" si="69"/>
        <v>0</v>
      </c>
      <c r="R674" s="69">
        <f>COUNTIF($T$4:T674,T674)</f>
        <v>75</v>
      </c>
      <c r="S674" s="69" t="str">
        <f>IF(R674=1,COUNTIF($R$4:R674,1),"")</f>
        <v/>
      </c>
      <c r="T674" s="70" t="e">
        <f>施設状況!$D674&amp;施設状況!#REF!&amp;施設状況!$B674</f>
        <v>#REF!</v>
      </c>
      <c r="U674" s="70">
        <f>施設状況!$E674</f>
        <v>0</v>
      </c>
      <c r="V674" s="71"/>
    </row>
    <row r="675" spans="1:22">
      <c r="A675" s="61"/>
      <c r="B675" s="84"/>
      <c r="C675" s="84"/>
      <c r="D675" s="84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4"/>
      <c r="Q675" s="69">
        <f t="shared" si="69"/>
        <v>0</v>
      </c>
      <c r="R675" s="69">
        <f>COUNTIF($T$4:T675,T675)</f>
        <v>76</v>
      </c>
      <c r="S675" s="69" t="str">
        <f>IF(R675=1,COUNTIF($R$4:R675,1),"")</f>
        <v/>
      </c>
      <c r="T675" s="70" t="e">
        <f>施設状況!$D675&amp;施設状況!#REF!&amp;施設状況!$B675</f>
        <v>#REF!</v>
      </c>
      <c r="U675" s="70">
        <f>施設状況!$E675</f>
        <v>0</v>
      </c>
      <c r="V675" s="71"/>
    </row>
    <row r="676" spans="1:22">
      <c r="A676" s="61"/>
      <c r="B676" s="84"/>
      <c r="C676" s="84"/>
      <c r="D676" s="84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4"/>
      <c r="Q676" s="69">
        <f t="shared" si="69"/>
        <v>0</v>
      </c>
      <c r="R676" s="69">
        <f>COUNTIF($T$4:T676,T676)</f>
        <v>77</v>
      </c>
      <c r="S676" s="69" t="str">
        <f>IF(R676=1,COUNTIF($R$4:R676,1),"")</f>
        <v/>
      </c>
      <c r="T676" s="70" t="e">
        <f>施設状況!$D676&amp;施設状況!#REF!&amp;施設状況!$B676</f>
        <v>#REF!</v>
      </c>
      <c r="U676" s="70">
        <f>施設状況!$E676</f>
        <v>0</v>
      </c>
      <c r="V676" s="71"/>
    </row>
    <row r="677" spans="1:22">
      <c r="A677" s="61"/>
      <c r="B677" s="84"/>
      <c r="C677" s="84"/>
      <c r="D677" s="84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4"/>
      <c r="Q677" s="69">
        <f t="shared" si="69"/>
        <v>0</v>
      </c>
      <c r="R677" s="69">
        <f>COUNTIF($T$4:T677,T677)</f>
        <v>78</v>
      </c>
      <c r="S677" s="69" t="str">
        <f>IF(R677=1,COUNTIF($R$4:R677,1),"")</f>
        <v/>
      </c>
      <c r="T677" s="70" t="e">
        <f>施設状況!$D677&amp;施設状況!#REF!&amp;施設状況!$B677</f>
        <v>#REF!</v>
      </c>
      <c r="U677" s="70">
        <f>施設状況!$E677</f>
        <v>0</v>
      </c>
      <c r="V677" s="71"/>
    </row>
    <row r="678" spans="1:22">
      <c r="A678" s="61"/>
      <c r="B678" s="84"/>
      <c r="C678" s="84"/>
      <c r="D678" s="84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4"/>
      <c r="Q678" s="69">
        <f t="shared" si="69"/>
        <v>0</v>
      </c>
      <c r="R678" s="69">
        <f>COUNTIF($T$4:T678,T678)</f>
        <v>79</v>
      </c>
      <c r="S678" s="69" t="str">
        <f>IF(R678=1,COUNTIF($R$4:R678,1),"")</f>
        <v/>
      </c>
      <c r="T678" s="70" t="e">
        <f>施設状況!$D678&amp;施設状況!#REF!&amp;施設状況!$B678</f>
        <v>#REF!</v>
      </c>
      <c r="U678" s="70">
        <f>施設状況!$E678</f>
        <v>0</v>
      </c>
      <c r="V678" s="71"/>
    </row>
    <row r="679" spans="1:22">
      <c r="A679" s="61"/>
      <c r="B679" s="84"/>
      <c r="C679" s="84"/>
      <c r="D679" s="84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4"/>
      <c r="Q679" s="69">
        <f t="shared" si="69"/>
        <v>0</v>
      </c>
      <c r="R679" s="69">
        <f>COUNTIF($T$4:T679,T679)</f>
        <v>80</v>
      </c>
      <c r="S679" s="69" t="str">
        <f>IF(R679=1,COUNTIF($R$4:R679,1),"")</f>
        <v/>
      </c>
      <c r="T679" s="70" t="e">
        <f>施設状況!$D679&amp;施設状況!#REF!&amp;施設状況!$B679</f>
        <v>#REF!</v>
      </c>
      <c r="U679" s="70">
        <f>施設状況!$E679</f>
        <v>0</v>
      </c>
      <c r="V679" s="71"/>
    </row>
    <row r="680" spans="1:22">
      <c r="A680" s="61"/>
      <c r="B680" s="84"/>
      <c r="C680" s="84"/>
      <c r="D680" s="84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4"/>
      <c r="Q680" s="69">
        <f t="shared" si="69"/>
        <v>0</v>
      </c>
      <c r="R680" s="69">
        <f>COUNTIF($T$4:T680,T680)</f>
        <v>81</v>
      </c>
      <c r="S680" s="69" t="str">
        <f>IF(R680=1,COUNTIF($R$4:R680,1),"")</f>
        <v/>
      </c>
      <c r="T680" s="70" t="e">
        <f>施設状況!$D680&amp;施設状況!#REF!&amp;施設状況!$B680</f>
        <v>#REF!</v>
      </c>
      <c r="U680" s="70">
        <f>施設状況!$E680</f>
        <v>0</v>
      </c>
      <c r="V680" s="71"/>
    </row>
    <row r="681" spans="1:22">
      <c r="A681" s="61"/>
      <c r="B681" s="84"/>
      <c r="C681" s="84"/>
      <c r="D681" s="84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4"/>
      <c r="Q681" s="69">
        <f t="shared" si="69"/>
        <v>0</v>
      </c>
      <c r="R681" s="69">
        <f>COUNTIF($T$4:T681,T681)</f>
        <v>82</v>
      </c>
      <c r="S681" s="69" t="str">
        <f>IF(R681=1,COUNTIF($R$4:R681,1),"")</f>
        <v/>
      </c>
      <c r="T681" s="70" t="e">
        <f>施設状況!$D681&amp;施設状況!#REF!&amp;施設状況!$B681</f>
        <v>#REF!</v>
      </c>
      <c r="U681" s="70">
        <f>施設状況!$E681</f>
        <v>0</v>
      </c>
      <c r="V681" s="71"/>
    </row>
    <row r="682" spans="1:22">
      <c r="A682" s="61"/>
      <c r="B682" s="84"/>
      <c r="C682" s="84"/>
      <c r="D682" s="84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4"/>
      <c r="Q682" s="69">
        <f t="shared" si="69"/>
        <v>0</v>
      </c>
      <c r="R682" s="69">
        <f>COUNTIF($T$4:T682,T682)</f>
        <v>83</v>
      </c>
      <c r="S682" s="69" t="str">
        <f>IF(R682=1,COUNTIF($R$4:R682,1),"")</f>
        <v/>
      </c>
      <c r="T682" s="70" t="e">
        <f>施設状況!$D682&amp;施設状況!#REF!&amp;施設状況!$B682</f>
        <v>#REF!</v>
      </c>
      <c r="U682" s="70">
        <f>施設状況!$E682</f>
        <v>0</v>
      </c>
      <c r="V682" s="71"/>
    </row>
    <row r="683" spans="1:22">
      <c r="A683" s="61"/>
      <c r="B683" s="84"/>
      <c r="C683" s="84"/>
      <c r="D683" s="84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4"/>
      <c r="Q683" s="69">
        <f t="shared" si="69"/>
        <v>0</v>
      </c>
      <c r="R683" s="69">
        <f>COUNTIF($T$4:T683,T683)</f>
        <v>84</v>
      </c>
      <c r="S683" s="69" t="str">
        <f>IF(R683=1,COUNTIF($R$4:R683,1),"")</f>
        <v/>
      </c>
      <c r="T683" s="70" t="e">
        <f>施設状況!$D683&amp;施設状況!#REF!&amp;施設状況!$B683</f>
        <v>#REF!</v>
      </c>
      <c r="U683" s="70">
        <f>施設状況!$E683</f>
        <v>0</v>
      </c>
      <c r="V683" s="71"/>
    </row>
    <row r="684" spans="1:22">
      <c r="A684" s="61"/>
      <c r="B684" s="84"/>
      <c r="C684" s="84"/>
      <c r="D684" s="84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4"/>
      <c r="Q684" s="69">
        <f t="shared" si="69"/>
        <v>0</v>
      </c>
      <c r="R684" s="69">
        <f>COUNTIF($T$4:T684,T684)</f>
        <v>85</v>
      </c>
      <c r="S684" s="69" t="str">
        <f>IF(R684=1,COUNTIF($R$4:R684,1),"")</f>
        <v/>
      </c>
      <c r="T684" s="70" t="e">
        <f>施設状況!$D684&amp;施設状況!#REF!&amp;施設状況!$B684</f>
        <v>#REF!</v>
      </c>
      <c r="U684" s="70">
        <f>施設状況!$E684</f>
        <v>0</v>
      </c>
      <c r="V684" s="71"/>
    </row>
    <row r="685" spans="1:22">
      <c r="A685" s="61"/>
      <c r="B685" s="84"/>
      <c r="C685" s="84"/>
      <c r="D685" s="84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4"/>
      <c r="Q685" s="69">
        <f t="shared" si="69"/>
        <v>0</v>
      </c>
      <c r="R685" s="69">
        <f>COUNTIF($T$4:T685,T685)</f>
        <v>86</v>
      </c>
      <c r="S685" s="69" t="str">
        <f>IF(R685=1,COUNTIF($R$4:R685,1),"")</f>
        <v/>
      </c>
      <c r="T685" s="70" t="e">
        <f>施設状況!$D685&amp;施設状況!#REF!&amp;施設状況!$B685</f>
        <v>#REF!</v>
      </c>
      <c r="U685" s="70">
        <f>施設状況!$E685</f>
        <v>0</v>
      </c>
      <c r="V685" s="71"/>
    </row>
    <row r="686" spans="1:22">
      <c r="A686" s="61"/>
      <c r="B686" s="84"/>
      <c r="C686" s="84"/>
      <c r="D686" s="84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4"/>
      <c r="Q686" s="69">
        <f t="shared" si="69"/>
        <v>0</v>
      </c>
      <c r="R686" s="69">
        <f>COUNTIF($T$4:T686,T686)</f>
        <v>87</v>
      </c>
      <c r="S686" s="69" t="str">
        <f>IF(R686=1,COUNTIF($R$4:R686,1),"")</f>
        <v/>
      </c>
      <c r="T686" s="70" t="e">
        <f>施設状況!$D686&amp;施設状況!#REF!&amp;施設状況!$B686</f>
        <v>#REF!</v>
      </c>
      <c r="U686" s="70">
        <f>施設状況!$E686</f>
        <v>0</v>
      </c>
      <c r="V686" s="71"/>
    </row>
    <row r="687" spans="1:22">
      <c r="A687" s="61"/>
      <c r="B687" s="84"/>
      <c r="C687" s="84"/>
      <c r="D687" s="84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4"/>
      <c r="Q687" s="69">
        <f t="shared" si="69"/>
        <v>0</v>
      </c>
      <c r="R687" s="69">
        <f>COUNTIF($T$4:T687,T687)</f>
        <v>88</v>
      </c>
      <c r="S687" s="69" t="str">
        <f>IF(R687=1,COUNTIF($R$4:R687,1),"")</f>
        <v/>
      </c>
      <c r="T687" s="70" t="e">
        <f>施設状況!$D687&amp;施設状況!#REF!&amp;施設状況!$B687</f>
        <v>#REF!</v>
      </c>
      <c r="U687" s="70">
        <f>施設状況!$E687</f>
        <v>0</v>
      </c>
      <c r="V687" s="71"/>
    </row>
    <row r="688" spans="1:22">
      <c r="A688" s="61"/>
      <c r="B688" s="84"/>
      <c r="C688" s="84"/>
      <c r="D688" s="84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4"/>
      <c r="Q688" s="69">
        <f t="shared" si="69"/>
        <v>0</v>
      </c>
      <c r="R688" s="69">
        <f>COUNTIF($T$4:T688,T688)</f>
        <v>89</v>
      </c>
      <c r="S688" s="69" t="str">
        <f>IF(R688=1,COUNTIF($R$4:R688,1),"")</f>
        <v/>
      </c>
      <c r="T688" s="70" t="e">
        <f>施設状況!$D688&amp;施設状況!#REF!&amp;施設状況!$B688</f>
        <v>#REF!</v>
      </c>
      <c r="U688" s="70">
        <f>施設状況!$E688</f>
        <v>0</v>
      </c>
      <c r="V688" s="71"/>
    </row>
    <row r="689" spans="1:22">
      <c r="A689" s="61"/>
      <c r="B689" s="84"/>
      <c r="C689" s="84"/>
      <c r="D689" s="84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4"/>
      <c r="Q689" s="69">
        <f t="shared" si="69"/>
        <v>0</v>
      </c>
      <c r="R689" s="69">
        <f>COUNTIF($T$4:T689,T689)</f>
        <v>90</v>
      </c>
      <c r="S689" s="69" t="str">
        <f>IF(R689=1,COUNTIF($R$4:R689,1),"")</f>
        <v/>
      </c>
      <c r="T689" s="70" t="e">
        <f>施設状況!$D689&amp;施設状況!#REF!&amp;施設状況!$B689</f>
        <v>#REF!</v>
      </c>
      <c r="U689" s="70">
        <f>施設状況!$E689</f>
        <v>0</v>
      </c>
      <c r="V689" s="71"/>
    </row>
    <row r="690" spans="1:22">
      <c r="A690" s="61"/>
      <c r="B690" s="84"/>
      <c r="C690" s="84"/>
      <c r="D690" s="84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4"/>
      <c r="Q690" s="69">
        <f t="shared" si="69"/>
        <v>0</v>
      </c>
      <c r="R690" s="69">
        <f>COUNTIF($T$4:T690,T690)</f>
        <v>91</v>
      </c>
      <c r="S690" s="69" t="str">
        <f>IF(R690=1,COUNTIF($R$4:R690,1),"")</f>
        <v/>
      </c>
      <c r="T690" s="70" t="e">
        <f>施設状況!$D690&amp;施設状況!#REF!&amp;施設状況!$B690</f>
        <v>#REF!</v>
      </c>
      <c r="U690" s="70">
        <f>施設状況!$E690</f>
        <v>0</v>
      </c>
      <c r="V690" s="71"/>
    </row>
    <row r="691" spans="1:22">
      <c r="A691" s="61"/>
      <c r="B691" s="84"/>
      <c r="C691" s="84"/>
      <c r="D691" s="84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4"/>
      <c r="Q691" s="69">
        <f t="shared" si="69"/>
        <v>0</v>
      </c>
      <c r="R691" s="69">
        <f>COUNTIF($T$4:T691,T691)</f>
        <v>92</v>
      </c>
      <c r="S691" s="69" t="str">
        <f>IF(R691=1,COUNTIF($R$4:R691,1),"")</f>
        <v/>
      </c>
      <c r="T691" s="70" t="e">
        <f>施設状況!$D691&amp;施設状況!#REF!&amp;施設状況!$B691</f>
        <v>#REF!</v>
      </c>
      <c r="U691" s="70">
        <f>施設状況!$E691</f>
        <v>0</v>
      </c>
      <c r="V691" s="71"/>
    </row>
    <row r="692" spans="1:22">
      <c r="A692" s="61"/>
      <c r="B692" s="84"/>
      <c r="C692" s="84"/>
      <c r="D692" s="84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4"/>
      <c r="Q692" s="69">
        <f t="shared" si="69"/>
        <v>0</v>
      </c>
      <c r="R692" s="69">
        <f>COUNTIF($T$4:T692,T692)</f>
        <v>93</v>
      </c>
      <c r="S692" s="69" t="str">
        <f>IF(R692=1,COUNTIF($R$4:R692,1),"")</f>
        <v/>
      </c>
      <c r="T692" s="70" t="e">
        <f>施設状況!$D692&amp;施設状況!#REF!&amp;施設状況!$B692</f>
        <v>#REF!</v>
      </c>
      <c r="U692" s="70">
        <f>施設状況!$E692</f>
        <v>0</v>
      </c>
      <c r="V692" s="71"/>
    </row>
    <row r="693" spans="1:22">
      <c r="A693" s="61"/>
      <c r="B693" s="84"/>
      <c r="C693" s="84"/>
      <c r="D693" s="84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4"/>
      <c r="Q693" s="69">
        <f t="shared" si="69"/>
        <v>0</v>
      </c>
      <c r="R693" s="69">
        <f>COUNTIF($T$4:T693,T693)</f>
        <v>94</v>
      </c>
      <c r="S693" s="69" t="str">
        <f>IF(R693=1,COUNTIF($R$4:R693,1),"")</f>
        <v/>
      </c>
      <c r="T693" s="70" t="e">
        <f>施設状況!$D693&amp;施設状況!#REF!&amp;施設状況!$B693</f>
        <v>#REF!</v>
      </c>
      <c r="U693" s="70">
        <f>施設状況!$E693</f>
        <v>0</v>
      </c>
      <c r="V693" s="71"/>
    </row>
    <row r="694" spans="1:22">
      <c r="A694" s="61"/>
      <c r="B694" s="84"/>
      <c r="C694" s="84"/>
      <c r="D694" s="84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4"/>
      <c r="Q694" s="69">
        <f t="shared" si="69"/>
        <v>0</v>
      </c>
      <c r="R694" s="69">
        <f>COUNTIF($T$4:T694,T694)</f>
        <v>95</v>
      </c>
      <c r="S694" s="69" t="str">
        <f>IF(R694=1,COUNTIF($R$4:R694,1),"")</f>
        <v/>
      </c>
      <c r="T694" s="70" t="e">
        <f>施設状況!$D694&amp;施設状況!#REF!&amp;施設状況!$B694</f>
        <v>#REF!</v>
      </c>
      <c r="U694" s="70">
        <f>施設状況!$E694</f>
        <v>0</v>
      </c>
      <c r="V694" s="71"/>
    </row>
    <row r="695" spans="1:22">
      <c r="A695" s="61"/>
      <c r="B695" s="84"/>
      <c r="C695" s="84"/>
      <c r="D695" s="84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4"/>
      <c r="Q695" s="69">
        <f t="shared" si="69"/>
        <v>0</v>
      </c>
      <c r="R695" s="69">
        <f>COUNTIF($T$4:T695,T695)</f>
        <v>96</v>
      </c>
      <c r="S695" s="69" t="str">
        <f>IF(R695=1,COUNTIF($R$4:R695,1),"")</f>
        <v/>
      </c>
      <c r="T695" s="70" t="e">
        <f>施設状況!$D695&amp;施設状況!#REF!&amp;施設状況!$B695</f>
        <v>#REF!</v>
      </c>
      <c r="U695" s="70">
        <f>施設状況!$E695</f>
        <v>0</v>
      </c>
      <c r="V695" s="71"/>
    </row>
    <row r="696" spans="1:22">
      <c r="A696" s="61"/>
      <c r="B696" s="84"/>
      <c r="C696" s="84"/>
      <c r="D696" s="84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4"/>
      <c r="Q696" s="69">
        <f t="shared" si="69"/>
        <v>0</v>
      </c>
      <c r="R696" s="69">
        <f>COUNTIF($T$4:T696,T696)</f>
        <v>97</v>
      </c>
      <c r="S696" s="69" t="str">
        <f>IF(R696=1,COUNTIF($R$4:R696,1),"")</f>
        <v/>
      </c>
      <c r="T696" s="70" t="e">
        <f>施設状況!$D696&amp;施設状況!#REF!&amp;施設状況!$B696</f>
        <v>#REF!</v>
      </c>
      <c r="U696" s="70">
        <f>施設状況!$E696</f>
        <v>0</v>
      </c>
      <c r="V696" s="71"/>
    </row>
    <row r="697" spans="1:22">
      <c r="A697" s="61"/>
      <c r="B697" s="84"/>
      <c r="C697" s="84"/>
      <c r="D697" s="84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4"/>
      <c r="Q697" s="69">
        <f t="shared" si="69"/>
        <v>0</v>
      </c>
      <c r="R697" s="69">
        <f>COUNTIF($T$4:T697,T697)</f>
        <v>98</v>
      </c>
      <c r="S697" s="69" t="str">
        <f>IF(R697=1,COUNTIF($R$4:R697,1),"")</f>
        <v/>
      </c>
      <c r="T697" s="70" t="e">
        <f>施設状況!$D697&amp;施設状況!#REF!&amp;施設状況!$B697</f>
        <v>#REF!</v>
      </c>
      <c r="U697" s="70">
        <f>施設状況!$E697</f>
        <v>0</v>
      </c>
      <c r="V697" s="71"/>
    </row>
    <row r="698" spans="1:22">
      <c r="A698" s="61"/>
      <c r="B698" s="84"/>
      <c r="C698" s="84"/>
      <c r="D698" s="84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4"/>
      <c r="Q698" s="69">
        <f t="shared" si="69"/>
        <v>0</v>
      </c>
      <c r="R698" s="69">
        <f>COUNTIF($T$4:T698,T698)</f>
        <v>99</v>
      </c>
      <c r="S698" s="69" t="str">
        <f>IF(R698=1,COUNTIF($R$4:R698,1),"")</f>
        <v/>
      </c>
      <c r="T698" s="70" t="e">
        <f>施設状況!$D698&amp;施設状況!#REF!&amp;施設状況!$B698</f>
        <v>#REF!</v>
      </c>
      <c r="U698" s="70">
        <f>施設状況!$E698</f>
        <v>0</v>
      </c>
      <c r="V698" s="71"/>
    </row>
    <row r="699" spans="1:22">
      <c r="A699" s="61"/>
      <c r="B699" s="84"/>
      <c r="C699" s="84"/>
      <c r="D699" s="84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4"/>
      <c r="Q699" s="69">
        <f t="shared" si="69"/>
        <v>0</v>
      </c>
      <c r="R699" s="69">
        <f>COUNTIF($T$4:T699,T699)</f>
        <v>100</v>
      </c>
      <c r="S699" s="69" t="str">
        <f>IF(R699=1,COUNTIF($R$4:R699,1),"")</f>
        <v/>
      </c>
      <c r="T699" s="70" t="e">
        <f>施設状況!$D699&amp;施設状況!#REF!&amp;施設状況!$B699</f>
        <v>#REF!</v>
      </c>
      <c r="U699" s="70">
        <f>施設状況!$E699</f>
        <v>0</v>
      </c>
      <c r="V699" s="71"/>
    </row>
    <row r="700" spans="1:22">
      <c r="A700" s="61"/>
      <c r="B700" s="84"/>
      <c r="C700" s="84"/>
      <c r="D700" s="84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4"/>
      <c r="Q700" s="69">
        <f t="shared" si="69"/>
        <v>0</v>
      </c>
      <c r="R700" s="69">
        <f>COUNTIF($T$4:T700,T700)</f>
        <v>101</v>
      </c>
      <c r="S700" s="69" t="str">
        <f>IF(R700=1,COUNTIF($R$4:R700,1),"")</f>
        <v/>
      </c>
      <c r="T700" s="70" t="e">
        <f>施設状況!$D700&amp;施設状況!#REF!&amp;施設状況!$B700</f>
        <v>#REF!</v>
      </c>
      <c r="U700" s="70">
        <f>施設状況!$E700</f>
        <v>0</v>
      </c>
      <c r="V700" s="71"/>
    </row>
    <row r="701" spans="1:22">
      <c r="A701" s="61"/>
      <c r="B701" s="84"/>
      <c r="C701" s="84"/>
      <c r="D701" s="84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4"/>
      <c r="Q701" s="69">
        <f t="shared" si="69"/>
        <v>0</v>
      </c>
      <c r="R701" s="69">
        <f>COUNTIF($T$4:T701,T701)</f>
        <v>102</v>
      </c>
      <c r="S701" s="69" t="str">
        <f>IF(R701=1,COUNTIF($R$4:R701,1),"")</f>
        <v/>
      </c>
      <c r="T701" s="70" t="e">
        <f>施設状況!$D701&amp;施設状況!#REF!&amp;施設状況!$B701</f>
        <v>#REF!</v>
      </c>
      <c r="U701" s="70">
        <f>施設状況!$E701</f>
        <v>0</v>
      </c>
      <c r="V701" s="71"/>
    </row>
    <row r="702" spans="1:22">
      <c r="A702" s="61"/>
      <c r="B702" s="84"/>
      <c r="C702" s="84"/>
      <c r="D702" s="84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4"/>
      <c r="Q702" s="69">
        <f t="shared" si="69"/>
        <v>0</v>
      </c>
      <c r="R702" s="69">
        <f>COUNTIF($T$4:T702,T702)</f>
        <v>103</v>
      </c>
      <c r="S702" s="69" t="str">
        <f>IF(R702=1,COUNTIF($R$4:R702,1),"")</f>
        <v/>
      </c>
      <c r="T702" s="70" t="e">
        <f>施設状況!$D702&amp;施設状況!#REF!&amp;施設状況!$B702</f>
        <v>#REF!</v>
      </c>
      <c r="U702" s="70">
        <f>施設状況!$E702</f>
        <v>0</v>
      </c>
      <c r="V702" s="71"/>
    </row>
    <row r="703" spans="1:22">
      <c r="A703" s="91"/>
      <c r="B703" s="92"/>
      <c r="C703" s="92" t="s">
        <v>295</v>
      </c>
      <c r="D703" s="92"/>
      <c r="E703" s="93">
        <f>SUBTOTAL(103,施設状況!$E$4:$E$702)</f>
        <v>595</v>
      </c>
      <c r="F703" s="93">
        <f>SUBTOTAL(109,施設状況!$F$4:$F$702)</f>
        <v>0</v>
      </c>
      <c r="G703" s="93">
        <f>SUBTOTAL(109,施設状況!$G$4:$G$702)</f>
        <v>0</v>
      </c>
      <c r="H703" s="93">
        <f>SUBTOTAL(109,施設状況!$H$4:$H$702)</f>
        <v>0</v>
      </c>
      <c r="I703" s="92" t="s">
        <v>296</v>
      </c>
      <c r="J703" s="93">
        <f>SUBTOTAL(109,施設状況!$J$4:$J$702)</f>
        <v>0</v>
      </c>
      <c r="K703" s="93">
        <f>SUBTOTAL(109,施設状況!$K$4:$K$702)</f>
        <v>12928</v>
      </c>
      <c r="L703" s="93">
        <f>SUBTOTAL(109,施設状況!$L$4:$L$702)</f>
        <v>2285</v>
      </c>
      <c r="M703" s="93">
        <f>SUBTOTAL(109,施設状況!$M$4:$M$702)</f>
        <v>7585</v>
      </c>
      <c r="N703" s="93">
        <f>SUBTOTAL(109,施設状況!$N$4:$N$702)</f>
        <v>9870</v>
      </c>
      <c r="O703" s="93"/>
      <c r="P703" s="92">
        <f>SUBTOTAL(109,施設状況!$P$4:$P$702)</f>
        <v>22798</v>
      </c>
      <c r="Q703" s="69"/>
      <c r="R703" s="69"/>
      <c r="S703" s="69"/>
      <c r="T703" s="70"/>
      <c r="U703" s="70"/>
      <c r="V703" s="71"/>
    </row>
    <row r="704" spans="1:22">
      <c r="A704" s="69"/>
      <c r="B704" s="69"/>
      <c r="C704" s="69"/>
      <c r="D704" s="69"/>
      <c r="E704" s="94">
        <v>1</v>
      </c>
      <c r="F704" s="94">
        <v>2</v>
      </c>
      <c r="G704" s="94">
        <v>3</v>
      </c>
      <c r="H704" s="94">
        <v>4</v>
      </c>
      <c r="I704" s="94">
        <v>5</v>
      </c>
      <c r="J704" s="94">
        <v>6</v>
      </c>
      <c r="K704" s="94">
        <v>7</v>
      </c>
      <c r="L704" s="94">
        <v>8</v>
      </c>
      <c r="M704" s="94">
        <v>9</v>
      </c>
      <c r="N704" s="94">
        <v>10</v>
      </c>
      <c r="O704" s="94">
        <v>11</v>
      </c>
      <c r="P704" s="94">
        <v>12</v>
      </c>
      <c r="Q704" s="69"/>
      <c r="R704" s="69"/>
      <c r="S704" s="69"/>
      <c r="T704" s="70"/>
      <c r="U704" s="70"/>
      <c r="V704" s="71"/>
    </row>
    <row r="705" spans="17:22">
      <c r="Q705" s="69"/>
      <c r="R705" s="69"/>
      <c r="S705" s="69"/>
      <c r="T705" s="70"/>
      <c r="U705" s="70"/>
      <c r="V705" s="71"/>
    </row>
    <row r="706" spans="17:22">
      <c r="Q706" s="69"/>
      <c r="R706" s="69"/>
      <c r="S706" s="69"/>
      <c r="T706" s="70"/>
      <c r="U706" s="70"/>
      <c r="V706" s="71"/>
    </row>
    <row r="707" spans="17:22">
      <c r="Q707" s="69"/>
      <c r="R707" s="69"/>
      <c r="S707" s="69"/>
      <c r="T707" s="70"/>
      <c r="U707" s="70"/>
      <c r="V707" s="71"/>
    </row>
    <row r="708" spans="17:22">
      <c r="Q708" s="69"/>
      <c r="R708" s="69"/>
      <c r="S708" s="69"/>
      <c r="T708" s="70"/>
      <c r="U708" s="70"/>
      <c r="V708" s="71"/>
    </row>
    <row r="709" spans="17:22">
      <c r="Q709" s="69"/>
      <c r="R709" s="69"/>
      <c r="S709" s="69"/>
      <c r="T709" s="70"/>
      <c r="U709" s="70"/>
      <c r="V709" s="71"/>
    </row>
    <row r="710" spans="17:22">
      <c r="Q710" s="69"/>
      <c r="R710" s="69"/>
      <c r="S710" s="69"/>
      <c r="T710" s="70"/>
      <c r="U710" s="70"/>
      <c r="V710" s="71"/>
    </row>
    <row r="711" spans="17:22">
      <c r="Q711" s="69"/>
      <c r="R711" s="69"/>
      <c r="S711" s="69"/>
      <c r="T711" s="70"/>
      <c r="U711" s="70"/>
      <c r="V711" s="71"/>
    </row>
    <row r="712" spans="17:22">
      <c r="Q712" s="69"/>
      <c r="R712" s="69"/>
      <c r="S712" s="69"/>
      <c r="T712" s="70"/>
      <c r="U712" s="70"/>
      <c r="V712" s="71"/>
    </row>
    <row r="713" spans="17:22">
      <c r="Q713" s="69"/>
      <c r="R713" s="69"/>
      <c r="S713" s="69"/>
      <c r="T713" s="70"/>
      <c r="U713" s="70"/>
      <c r="V713" s="71"/>
    </row>
    <row r="714" spans="17:22">
      <c r="Q714" s="69"/>
      <c r="R714" s="69"/>
      <c r="S714" s="69"/>
      <c r="T714" s="70"/>
      <c r="U714" s="70"/>
      <c r="V714" s="71"/>
    </row>
    <row r="715" spans="17:22">
      <c r="Q715" s="69"/>
      <c r="R715" s="69"/>
      <c r="S715" s="69"/>
      <c r="T715" s="70"/>
      <c r="U715" s="70"/>
      <c r="V715" s="71"/>
    </row>
    <row r="716" spans="17:22">
      <c r="Q716" s="69"/>
      <c r="R716" s="69"/>
      <c r="S716" s="69"/>
      <c r="T716" s="70"/>
      <c r="U716" s="70"/>
      <c r="V716" s="71"/>
    </row>
    <row r="717" spans="17:22">
      <c r="Q717" s="69"/>
      <c r="R717" s="69"/>
      <c r="S717" s="69"/>
      <c r="T717" s="70"/>
      <c r="U717" s="70"/>
      <c r="V717" s="71"/>
    </row>
    <row r="718" spans="17:22">
      <c r="Q718" s="69"/>
      <c r="R718" s="69"/>
      <c r="S718" s="69"/>
      <c r="T718" s="70"/>
      <c r="U718" s="70"/>
      <c r="V718" s="71"/>
    </row>
    <row r="719" spans="17:22">
      <c r="Q719" s="69"/>
      <c r="R719" s="69"/>
      <c r="S719" s="69"/>
      <c r="T719" s="70"/>
      <c r="U719" s="70"/>
      <c r="V719" s="71"/>
    </row>
    <row r="720" spans="17:22">
      <c r="Q720" s="69"/>
      <c r="R720" s="69"/>
      <c r="S720" s="69"/>
      <c r="T720" s="70"/>
      <c r="U720" s="70"/>
      <c r="V720" s="71"/>
    </row>
    <row r="721" spans="17:22">
      <c r="Q721" s="69"/>
      <c r="R721" s="69"/>
      <c r="S721" s="69"/>
      <c r="T721" s="70"/>
      <c r="U721" s="70"/>
      <c r="V721" s="71"/>
    </row>
    <row r="722" spans="17:22">
      <c r="Q722" s="69"/>
      <c r="R722" s="69"/>
      <c r="S722" s="69"/>
      <c r="T722" s="70"/>
      <c r="U722" s="70"/>
      <c r="V722" s="71"/>
    </row>
    <row r="723" spans="17:22">
      <c r="Q723" s="69"/>
      <c r="R723" s="69"/>
      <c r="S723" s="69"/>
      <c r="T723" s="70"/>
      <c r="U723" s="70"/>
      <c r="V723" s="71"/>
    </row>
    <row r="724" spans="17:22">
      <c r="Q724" s="69"/>
      <c r="R724" s="69"/>
      <c r="S724" s="69"/>
      <c r="T724" s="70"/>
      <c r="U724" s="70"/>
      <c r="V724" s="71"/>
    </row>
    <row r="725" spans="17:22">
      <c r="Q725" s="69"/>
      <c r="R725" s="69"/>
      <c r="S725" s="69"/>
      <c r="T725" s="70"/>
      <c r="U725" s="70"/>
      <c r="V725" s="71"/>
    </row>
    <row r="726" spans="17:22">
      <c r="Q726" s="69"/>
      <c r="R726" s="69"/>
      <c r="S726" s="69"/>
      <c r="T726" s="70"/>
      <c r="U726" s="70"/>
      <c r="V726" s="71"/>
    </row>
    <row r="727" spans="17:22">
      <c r="Q727" s="69"/>
      <c r="R727" s="69"/>
      <c r="S727" s="69"/>
      <c r="T727" s="70"/>
      <c r="U727" s="70"/>
      <c r="V727" s="71"/>
    </row>
    <row r="728" spans="17:22">
      <c r="Q728" s="69"/>
      <c r="R728" s="69"/>
      <c r="S728" s="69"/>
      <c r="T728" s="70"/>
      <c r="U728" s="70"/>
      <c r="V728" s="71"/>
    </row>
    <row r="729" spans="17:22">
      <c r="Q729" s="69"/>
      <c r="R729" s="69"/>
      <c r="S729" s="69"/>
      <c r="T729" s="70"/>
      <c r="U729" s="70"/>
      <c r="V729" s="71"/>
    </row>
    <row r="730" spans="17:22">
      <c r="Q730" s="69"/>
      <c r="R730" s="69"/>
      <c r="S730" s="69"/>
      <c r="T730" s="70"/>
      <c r="U730" s="70"/>
      <c r="V730" s="71"/>
    </row>
    <row r="731" spans="17:22">
      <c r="Q731" s="69"/>
      <c r="R731" s="69"/>
      <c r="S731" s="69"/>
      <c r="T731" s="70"/>
      <c r="U731" s="70"/>
      <c r="V731" s="71"/>
    </row>
    <row r="732" spans="17:22">
      <c r="Q732" s="69"/>
      <c r="R732" s="69"/>
      <c r="S732" s="69"/>
      <c r="T732" s="70"/>
      <c r="U732" s="70"/>
      <c r="V732" s="71"/>
    </row>
    <row r="733" spans="17:22">
      <c r="Q733" s="69"/>
      <c r="R733" s="69"/>
      <c r="S733" s="69"/>
      <c r="T733" s="70"/>
      <c r="U733" s="70"/>
      <c r="V733" s="71"/>
    </row>
    <row r="734" spans="17:22">
      <c r="Q734" s="69"/>
      <c r="R734" s="69"/>
      <c r="S734" s="69"/>
      <c r="T734" s="70"/>
      <c r="U734" s="70"/>
      <c r="V734" s="71"/>
    </row>
    <row r="735" spans="17:22">
      <c r="Q735" s="69"/>
      <c r="R735" s="69"/>
      <c r="S735" s="69"/>
      <c r="T735" s="70"/>
      <c r="U735" s="70"/>
      <c r="V735" s="71"/>
    </row>
    <row r="736" spans="17:22">
      <c r="Q736" s="69"/>
      <c r="R736" s="69"/>
      <c r="S736" s="69"/>
      <c r="T736" s="70"/>
      <c r="U736" s="70"/>
      <c r="V736" s="71"/>
    </row>
    <row r="737" spans="17:22">
      <c r="Q737" s="69"/>
      <c r="R737" s="69"/>
      <c r="S737" s="69"/>
      <c r="T737" s="70"/>
      <c r="U737" s="70"/>
      <c r="V737" s="71"/>
    </row>
    <row r="738" spans="17:22">
      <c r="Q738" s="69"/>
      <c r="R738" s="69"/>
      <c r="S738" s="69"/>
      <c r="T738" s="70"/>
      <c r="U738" s="70"/>
      <c r="V738" s="71"/>
    </row>
    <row r="739" spans="17:22">
      <c r="Q739" s="69"/>
      <c r="R739" s="69"/>
      <c r="S739" s="69"/>
      <c r="T739" s="70"/>
      <c r="U739" s="70"/>
      <c r="V739" s="71"/>
    </row>
    <row r="740" spans="17:22">
      <c r="Q740" s="69"/>
      <c r="R740" s="69"/>
      <c r="S740" s="69"/>
      <c r="T740" s="70"/>
      <c r="U740" s="70"/>
      <c r="V740" s="71"/>
    </row>
    <row r="741" spans="17:22">
      <c r="Q741" s="69"/>
      <c r="R741" s="69"/>
      <c r="S741" s="69"/>
      <c r="T741" s="70"/>
      <c r="U741" s="70"/>
      <c r="V741" s="71"/>
    </row>
    <row r="742" spans="17:22">
      <c r="Q742" s="69"/>
      <c r="R742" s="69"/>
      <c r="S742" s="69"/>
      <c r="T742" s="70"/>
      <c r="U742" s="70"/>
      <c r="V742" s="71"/>
    </row>
    <row r="743" spans="17:22">
      <c r="Q743" s="69"/>
      <c r="R743" s="69"/>
      <c r="S743" s="69"/>
      <c r="T743" s="70"/>
      <c r="U743" s="70"/>
      <c r="V743" s="71"/>
    </row>
    <row r="744" spans="17:22">
      <c r="Q744" s="69"/>
      <c r="R744" s="69"/>
      <c r="S744" s="69"/>
      <c r="T744" s="70"/>
      <c r="U744" s="70"/>
      <c r="V744" s="71"/>
    </row>
    <row r="745" spans="17:22">
      <c r="Q745" s="69"/>
      <c r="R745" s="69"/>
      <c r="S745" s="69"/>
      <c r="T745" s="70"/>
      <c r="U745" s="70"/>
      <c r="V745" s="71"/>
    </row>
    <row r="746" spans="17:22">
      <c r="Q746" s="69"/>
      <c r="R746" s="69"/>
      <c r="S746" s="69"/>
      <c r="T746" s="70"/>
      <c r="U746" s="70"/>
      <c r="V746" s="71"/>
    </row>
    <row r="747" spans="17:22">
      <c r="Q747" s="69"/>
      <c r="R747" s="69"/>
      <c r="S747" s="69"/>
      <c r="T747" s="70"/>
      <c r="U747" s="70"/>
      <c r="V747" s="71"/>
    </row>
    <row r="748" spans="17:22">
      <c r="Q748" s="69"/>
      <c r="R748" s="69"/>
      <c r="S748" s="69"/>
      <c r="T748" s="70"/>
      <c r="U748" s="70"/>
      <c r="V748" s="71"/>
    </row>
    <row r="749" spans="17:22">
      <c r="Q749" s="69"/>
      <c r="R749" s="69"/>
      <c r="S749" s="69"/>
      <c r="T749" s="70"/>
      <c r="U749" s="70"/>
      <c r="V749" s="71"/>
    </row>
    <row r="750" spans="17:22">
      <c r="Q750" s="69"/>
      <c r="R750" s="69"/>
      <c r="S750" s="69"/>
      <c r="T750" s="70"/>
      <c r="U750" s="70"/>
      <c r="V750" s="71"/>
    </row>
    <row r="751" spans="17:22">
      <c r="Q751" s="69"/>
      <c r="R751" s="69"/>
      <c r="S751" s="69"/>
      <c r="T751" s="70"/>
      <c r="U751" s="70"/>
      <c r="V751" s="71"/>
    </row>
    <row r="752" spans="17:22">
      <c r="Q752" s="69"/>
      <c r="R752" s="69"/>
      <c r="S752" s="69"/>
      <c r="T752" s="70"/>
      <c r="U752" s="70"/>
      <c r="V752" s="71"/>
    </row>
    <row r="753" spans="17:22">
      <c r="Q753" s="69"/>
      <c r="R753" s="69"/>
      <c r="S753" s="69"/>
      <c r="T753" s="70"/>
      <c r="U753" s="70"/>
      <c r="V753" s="71"/>
    </row>
    <row r="754" spans="17:22">
      <c r="Q754" s="69"/>
      <c r="R754" s="69"/>
      <c r="S754" s="69"/>
      <c r="T754" s="70"/>
      <c r="U754" s="70"/>
      <c r="V754" s="71"/>
    </row>
    <row r="755" spans="17:22">
      <c r="Q755" s="69"/>
      <c r="R755" s="69"/>
      <c r="S755" s="69"/>
      <c r="T755" s="70"/>
      <c r="U755" s="70"/>
      <c r="V755" s="71"/>
    </row>
    <row r="756" spans="17:22">
      <c r="Q756" s="69"/>
      <c r="R756" s="69"/>
      <c r="S756" s="69"/>
      <c r="T756" s="70"/>
      <c r="U756" s="70"/>
      <c r="V756" s="71"/>
    </row>
    <row r="757" spans="17:22">
      <c r="Q757" s="69"/>
      <c r="R757" s="69"/>
      <c r="S757" s="69"/>
      <c r="T757" s="70"/>
      <c r="U757" s="70"/>
      <c r="V757" s="71"/>
    </row>
    <row r="758" spans="17:22">
      <c r="Q758" s="69"/>
      <c r="R758" s="69"/>
      <c r="S758" s="69"/>
      <c r="T758" s="70"/>
      <c r="U758" s="70"/>
      <c r="V758" s="71"/>
    </row>
    <row r="759" spans="17:22">
      <c r="Q759" s="69"/>
      <c r="R759" s="69"/>
      <c r="S759" s="69"/>
      <c r="T759" s="70"/>
      <c r="U759" s="70"/>
      <c r="V759" s="71"/>
    </row>
    <row r="760" spans="17:22">
      <c r="Q760" s="69"/>
      <c r="R760" s="69"/>
      <c r="S760" s="69"/>
      <c r="T760" s="70"/>
      <c r="U760" s="70"/>
      <c r="V760" s="71"/>
    </row>
    <row r="761" spans="17:22">
      <c r="Q761" s="69"/>
      <c r="R761" s="69"/>
      <c r="S761" s="69"/>
      <c r="T761" s="70"/>
      <c r="U761" s="70"/>
      <c r="V761" s="71"/>
    </row>
    <row r="762" spans="17:22">
      <c r="Q762" s="69"/>
      <c r="R762" s="69"/>
      <c r="S762" s="69"/>
      <c r="T762" s="70"/>
      <c r="U762" s="70"/>
      <c r="V762" s="71"/>
    </row>
    <row r="763" spans="17:22">
      <c r="Q763" s="69"/>
      <c r="R763" s="69"/>
      <c r="S763" s="69"/>
      <c r="T763" s="70"/>
      <c r="U763" s="70"/>
      <c r="V763" s="71"/>
    </row>
    <row r="764" spans="17:22">
      <c r="Q764" s="69"/>
      <c r="R764" s="69"/>
      <c r="S764" s="69"/>
      <c r="T764" s="70"/>
      <c r="U764" s="70"/>
      <c r="V764" s="71"/>
    </row>
    <row r="765" spans="17:22">
      <c r="Q765" s="69"/>
      <c r="R765" s="69"/>
      <c r="S765" s="69"/>
      <c r="T765" s="70"/>
      <c r="U765" s="70"/>
      <c r="V765" s="71"/>
    </row>
    <row r="766" spans="17:22">
      <c r="Q766" s="69"/>
      <c r="R766" s="69"/>
      <c r="S766" s="69"/>
      <c r="T766" s="70"/>
      <c r="U766" s="70"/>
      <c r="V766" s="71"/>
    </row>
    <row r="767" spans="17:22">
      <c r="Q767" s="69"/>
      <c r="R767" s="69"/>
      <c r="S767" s="69"/>
      <c r="T767" s="70"/>
      <c r="U767" s="70"/>
      <c r="V767" s="71"/>
    </row>
    <row r="768" spans="17:22">
      <c r="Q768" s="69"/>
      <c r="R768" s="69"/>
      <c r="S768" s="69"/>
      <c r="T768" s="70"/>
      <c r="U768" s="70"/>
      <c r="V768" s="71"/>
    </row>
    <row r="769" spans="17:22">
      <c r="Q769" s="69"/>
      <c r="R769" s="69"/>
      <c r="S769" s="69"/>
      <c r="T769" s="70"/>
      <c r="U769" s="70"/>
      <c r="V769" s="71"/>
    </row>
    <row r="770" spans="17:22">
      <c r="Q770" s="69"/>
      <c r="R770" s="69"/>
      <c r="S770" s="69"/>
      <c r="T770" s="70"/>
      <c r="U770" s="70"/>
      <c r="V770" s="71"/>
    </row>
    <row r="771" spans="17:22">
      <c r="Q771" s="69"/>
      <c r="R771" s="69"/>
      <c r="S771" s="69"/>
      <c r="T771" s="70"/>
      <c r="U771" s="70"/>
      <c r="V771" s="71"/>
    </row>
    <row r="772" spans="17:22">
      <c r="Q772" s="69"/>
      <c r="R772" s="69"/>
      <c r="S772" s="69"/>
      <c r="T772" s="70"/>
      <c r="U772" s="70"/>
      <c r="V772" s="71"/>
    </row>
    <row r="773" spans="17:22">
      <c r="Q773" s="69"/>
      <c r="R773" s="69"/>
      <c r="S773" s="69"/>
      <c r="T773" s="70"/>
      <c r="U773" s="70"/>
      <c r="V773" s="71"/>
    </row>
    <row r="774" spans="17:22">
      <c r="Q774" s="69"/>
      <c r="R774" s="69"/>
      <c r="S774" s="69"/>
      <c r="T774" s="70"/>
      <c r="U774" s="70"/>
      <c r="V774" s="71"/>
    </row>
    <row r="775" spans="17:22">
      <c r="Q775" s="69"/>
      <c r="R775" s="69"/>
      <c r="S775" s="69"/>
      <c r="T775" s="70"/>
      <c r="U775" s="70"/>
      <c r="V775" s="71"/>
    </row>
    <row r="776" spans="17:22">
      <c r="Q776" s="69"/>
      <c r="R776" s="69"/>
      <c r="S776" s="69"/>
      <c r="T776" s="70"/>
      <c r="U776" s="70"/>
      <c r="V776" s="71"/>
    </row>
    <row r="777" spans="17:22">
      <c r="Q777" s="69"/>
      <c r="R777" s="69"/>
      <c r="S777" s="69"/>
      <c r="T777" s="70"/>
      <c r="U777" s="70"/>
      <c r="V777" s="71"/>
    </row>
    <row r="778" spans="17:22">
      <c r="Q778" s="69"/>
      <c r="R778" s="69"/>
      <c r="S778" s="69"/>
      <c r="T778" s="70"/>
      <c r="U778" s="70"/>
      <c r="V778" s="71"/>
    </row>
    <row r="779" spans="17:22">
      <c r="Q779" s="69"/>
      <c r="R779" s="69"/>
      <c r="S779" s="69"/>
      <c r="T779" s="70"/>
      <c r="U779" s="70"/>
      <c r="V779" s="71"/>
    </row>
    <row r="780" spans="17:22">
      <c r="Q780" s="69"/>
      <c r="R780" s="69"/>
      <c r="S780" s="69"/>
      <c r="T780" s="70"/>
      <c r="U780" s="70"/>
      <c r="V780" s="71"/>
    </row>
    <row r="781" spans="17:22">
      <c r="Q781" s="69"/>
      <c r="R781" s="69"/>
      <c r="S781" s="69"/>
      <c r="T781" s="70"/>
      <c r="U781" s="70"/>
      <c r="V781" s="71"/>
    </row>
    <row r="782" spans="17:22">
      <c r="Q782" s="69"/>
      <c r="R782" s="69"/>
      <c r="S782" s="69"/>
      <c r="T782" s="70"/>
      <c r="U782" s="70"/>
      <c r="V782" s="71"/>
    </row>
    <row r="783" spans="17:22">
      <c r="Q783" s="69"/>
      <c r="R783" s="69"/>
      <c r="S783" s="69"/>
      <c r="T783" s="70"/>
      <c r="U783" s="70"/>
      <c r="V783" s="71"/>
    </row>
    <row r="784" spans="17:22">
      <c r="Q784" s="69"/>
      <c r="R784" s="69"/>
      <c r="S784" s="69"/>
      <c r="T784" s="70"/>
      <c r="U784" s="70"/>
      <c r="V784" s="71"/>
    </row>
    <row r="785" spans="17:22">
      <c r="Q785" s="69"/>
      <c r="R785" s="69"/>
      <c r="S785" s="69"/>
      <c r="T785" s="70"/>
      <c r="U785" s="70"/>
      <c r="V785" s="71"/>
    </row>
    <row r="786" spans="17:22">
      <c r="Q786" s="69"/>
      <c r="R786" s="69"/>
      <c r="S786" s="69"/>
      <c r="T786" s="70"/>
      <c r="U786" s="70"/>
      <c r="V786" s="71"/>
    </row>
    <row r="787" spans="17:22">
      <c r="Q787" s="69"/>
      <c r="R787" s="69"/>
      <c r="S787" s="69"/>
      <c r="T787" s="70"/>
      <c r="U787" s="70"/>
      <c r="V787" s="71"/>
    </row>
    <row r="788" spans="17:22">
      <c r="Q788" s="69"/>
      <c r="R788" s="69"/>
      <c r="S788" s="69"/>
      <c r="T788" s="70"/>
      <c r="U788" s="70"/>
      <c r="V788" s="71"/>
    </row>
    <row r="789" spans="17:22">
      <c r="Q789" s="69"/>
      <c r="R789" s="69"/>
      <c r="S789" s="69"/>
      <c r="T789" s="70"/>
      <c r="U789" s="70"/>
      <c r="V789" s="71"/>
    </row>
    <row r="790" spans="17:22">
      <c r="Q790" s="69"/>
      <c r="R790" s="69"/>
      <c r="S790" s="69"/>
      <c r="T790" s="70"/>
      <c r="U790" s="70"/>
      <c r="V790" s="71"/>
    </row>
    <row r="791" spans="17:22">
      <c r="Q791" s="69"/>
      <c r="R791" s="69"/>
      <c r="S791" s="69"/>
      <c r="T791" s="70"/>
      <c r="U791" s="70"/>
      <c r="V791" s="71"/>
    </row>
    <row r="792" spans="17:22">
      <c r="Q792" s="69"/>
      <c r="R792" s="69"/>
      <c r="S792" s="69"/>
      <c r="T792" s="70"/>
      <c r="U792" s="70"/>
      <c r="V792" s="71"/>
    </row>
    <row r="793" spans="17:22">
      <c r="Q793" s="69"/>
      <c r="R793" s="69"/>
      <c r="S793" s="69"/>
      <c r="T793" s="70"/>
      <c r="U793" s="70"/>
      <c r="V793" s="71"/>
    </row>
    <row r="794" spans="17:22">
      <c r="Q794" s="69"/>
      <c r="R794" s="69"/>
      <c r="S794" s="69"/>
      <c r="T794" s="70"/>
      <c r="U794" s="70"/>
      <c r="V794" s="71"/>
    </row>
    <row r="795" spans="17:22">
      <c r="Q795" s="69"/>
      <c r="R795" s="69"/>
      <c r="S795" s="69"/>
      <c r="T795" s="70"/>
      <c r="U795" s="70"/>
      <c r="V795" s="71"/>
    </row>
    <row r="796" spans="17:22">
      <c r="Q796" s="69"/>
      <c r="R796" s="69"/>
      <c r="S796" s="69"/>
      <c r="T796" s="70"/>
      <c r="U796" s="70"/>
      <c r="V796" s="71"/>
    </row>
    <row r="797" spans="17:22">
      <c r="Q797" s="69"/>
      <c r="R797" s="69"/>
      <c r="S797" s="69"/>
      <c r="T797" s="70"/>
      <c r="U797" s="70"/>
      <c r="V797" s="71"/>
    </row>
    <row r="798" spans="17:22">
      <c r="Q798" s="69"/>
      <c r="R798" s="69"/>
      <c r="S798" s="69"/>
      <c r="T798" s="70"/>
      <c r="U798" s="70"/>
      <c r="V798" s="71"/>
    </row>
    <row r="799" spans="17:22">
      <c r="Q799" s="69"/>
      <c r="R799" s="69"/>
      <c r="S799" s="69"/>
      <c r="T799" s="70"/>
      <c r="U799" s="70"/>
      <c r="V799" s="71"/>
    </row>
    <row r="800" spans="17:22">
      <c r="Q800" s="69"/>
      <c r="R800" s="69"/>
      <c r="S800" s="69"/>
      <c r="T800" s="70"/>
      <c r="U800" s="70"/>
      <c r="V800" s="71"/>
    </row>
    <row r="801" spans="17:22">
      <c r="Q801" s="69"/>
      <c r="R801" s="69"/>
      <c r="S801" s="69"/>
      <c r="T801" s="70"/>
      <c r="U801" s="70"/>
      <c r="V801" s="71"/>
    </row>
    <row r="802" spans="17:22">
      <c r="Q802" s="69"/>
      <c r="R802" s="69"/>
      <c r="S802" s="69"/>
      <c r="T802" s="70"/>
      <c r="U802" s="70"/>
      <c r="V802" s="71"/>
    </row>
    <row r="803" spans="17:22">
      <c r="Q803" s="69"/>
      <c r="R803" s="69"/>
      <c r="S803" s="69"/>
      <c r="T803" s="70"/>
      <c r="U803" s="70"/>
      <c r="V803" s="71"/>
    </row>
    <row r="804" spans="17:22">
      <c r="Q804" s="69"/>
      <c r="R804" s="69"/>
      <c r="S804" s="69"/>
      <c r="T804" s="70"/>
      <c r="U804" s="70"/>
      <c r="V804" s="71"/>
    </row>
    <row r="805" spans="17:22">
      <c r="Q805" s="69"/>
      <c r="R805" s="69"/>
      <c r="S805" s="69"/>
      <c r="T805" s="70"/>
      <c r="U805" s="70"/>
      <c r="V805" s="71"/>
    </row>
    <row r="806" spans="17:22">
      <c r="Q806" s="69"/>
      <c r="R806" s="69"/>
      <c r="S806" s="69"/>
      <c r="T806" s="70"/>
      <c r="U806" s="70"/>
      <c r="V806" s="71"/>
    </row>
    <row r="807" spans="17:22">
      <c r="Q807" s="69"/>
      <c r="R807" s="69"/>
      <c r="S807" s="69"/>
      <c r="T807" s="70"/>
      <c r="U807" s="70"/>
      <c r="V807" s="71"/>
    </row>
    <row r="808" spans="17:22">
      <c r="Q808" s="69"/>
      <c r="R808" s="69"/>
      <c r="S808" s="69"/>
      <c r="T808" s="70"/>
      <c r="U808" s="70"/>
      <c r="V808" s="71"/>
    </row>
    <row r="809" spans="17:22">
      <c r="Q809" s="69"/>
      <c r="R809" s="69"/>
      <c r="S809" s="69"/>
      <c r="T809" s="70"/>
      <c r="U809" s="70"/>
      <c r="V809" s="71"/>
    </row>
    <row r="810" spans="17:22">
      <c r="Q810" s="69"/>
      <c r="R810" s="69"/>
      <c r="S810" s="69"/>
      <c r="T810" s="70"/>
      <c r="U810" s="70"/>
      <c r="V810" s="71"/>
    </row>
    <row r="811" spans="17:22">
      <c r="Q811" s="69"/>
      <c r="R811" s="69"/>
      <c r="S811" s="69"/>
      <c r="T811" s="70"/>
      <c r="U811" s="70"/>
      <c r="V811" s="71"/>
    </row>
    <row r="812" spans="17:22">
      <c r="Q812" s="69"/>
      <c r="R812" s="69"/>
      <c r="S812" s="69"/>
      <c r="T812" s="70"/>
      <c r="U812" s="70"/>
      <c r="V812" s="71"/>
    </row>
    <row r="813" spans="17:22">
      <c r="Q813" s="69"/>
      <c r="R813" s="69"/>
      <c r="S813" s="69"/>
      <c r="T813" s="70"/>
      <c r="U813" s="70"/>
      <c r="V813" s="71"/>
    </row>
    <row r="814" spans="17:22">
      <c r="Q814" s="69"/>
      <c r="R814" s="69"/>
      <c r="S814" s="69"/>
      <c r="T814" s="70"/>
      <c r="U814" s="70"/>
      <c r="V814" s="71"/>
    </row>
    <row r="815" spans="17:22">
      <c r="Q815" s="69"/>
      <c r="R815" s="69"/>
      <c r="S815" s="69"/>
      <c r="T815" s="70"/>
      <c r="U815" s="70"/>
      <c r="V815" s="71"/>
    </row>
    <row r="816" spans="17:22">
      <c r="Q816" s="69"/>
      <c r="R816" s="69"/>
      <c r="S816" s="69"/>
      <c r="T816" s="70"/>
      <c r="U816" s="70"/>
      <c r="V816" s="71"/>
    </row>
    <row r="817" spans="17:22">
      <c r="Q817" s="69"/>
      <c r="R817" s="69"/>
      <c r="S817" s="69"/>
      <c r="T817" s="70"/>
      <c r="U817" s="70"/>
      <c r="V817" s="71"/>
    </row>
    <row r="818" spans="17:22">
      <c r="Q818" s="69"/>
      <c r="R818" s="69"/>
      <c r="S818" s="69"/>
      <c r="T818" s="70"/>
      <c r="U818" s="70"/>
      <c r="V818" s="71"/>
    </row>
    <row r="819" spans="17:22">
      <c r="Q819" s="69"/>
      <c r="R819" s="69"/>
      <c r="S819" s="69"/>
      <c r="T819" s="70"/>
      <c r="U819" s="70"/>
      <c r="V819" s="71"/>
    </row>
    <row r="820" spans="17:22">
      <c r="Q820" s="69"/>
      <c r="R820" s="69"/>
      <c r="S820" s="69"/>
      <c r="T820" s="70"/>
      <c r="U820" s="70"/>
      <c r="V820" s="71"/>
    </row>
    <row r="821" spans="17:22">
      <c r="Q821" s="69"/>
      <c r="R821" s="69"/>
      <c r="S821" s="69"/>
      <c r="T821" s="70"/>
      <c r="U821" s="70"/>
      <c r="V821" s="71"/>
    </row>
    <row r="822" spans="17:22">
      <c r="Q822" s="69"/>
      <c r="R822" s="69"/>
      <c r="S822" s="69"/>
      <c r="T822" s="70"/>
      <c r="U822" s="70"/>
      <c r="V822" s="71"/>
    </row>
    <row r="823" spans="17:22">
      <c r="Q823" s="69"/>
      <c r="R823" s="69"/>
      <c r="S823" s="69"/>
      <c r="T823" s="70"/>
      <c r="U823" s="70"/>
      <c r="V823" s="71"/>
    </row>
    <row r="824" spans="17:22">
      <c r="Q824" s="69"/>
      <c r="R824" s="69"/>
      <c r="S824" s="69"/>
      <c r="T824" s="70"/>
      <c r="U824" s="70"/>
      <c r="V824" s="71"/>
    </row>
    <row r="825" spans="17:22">
      <c r="Q825" s="69"/>
      <c r="R825" s="69"/>
      <c r="S825" s="69"/>
      <c r="T825" s="70"/>
      <c r="U825" s="70"/>
      <c r="V825" s="71"/>
    </row>
    <row r="826" spans="17:22">
      <c r="Q826" s="69"/>
      <c r="R826" s="69"/>
      <c r="S826" s="69"/>
      <c r="T826" s="70"/>
      <c r="U826" s="70"/>
      <c r="V826" s="71"/>
    </row>
    <row r="827" spans="17:22">
      <c r="Q827" s="69"/>
      <c r="R827" s="69"/>
      <c r="S827" s="69"/>
      <c r="T827" s="70"/>
      <c r="U827" s="70"/>
      <c r="V827" s="71"/>
    </row>
    <row r="828" spans="17:22">
      <c r="Q828" s="69"/>
      <c r="R828" s="69"/>
      <c r="S828" s="69"/>
      <c r="T828" s="70"/>
      <c r="U828" s="70"/>
      <c r="V828" s="71"/>
    </row>
    <row r="829" spans="17:22">
      <c r="Q829" s="69"/>
      <c r="R829" s="69"/>
      <c r="S829" s="69"/>
      <c r="T829" s="70"/>
      <c r="U829" s="70"/>
      <c r="V829" s="71"/>
    </row>
    <row r="830" spans="17:22">
      <c r="Q830" s="69"/>
      <c r="R830" s="69"/>
      <c r="S830" s="69"/>
      <c r="T830" s="70"/>
      <c r="U830" s="70"/>
      <c r="V830" s="71"/>
    </row>
    <row r="831" spans="17:22">
      <c r="Q831" s="69"/>
      <c r="R831" s="69"/>
      <c r="S831" s="69"/>
      <c r="T831" s="70"/>
      <c r="U831" s="70"/>
      <c r="V831" s="71"/>
    </row>
    <row r="832" spans="17:22">
      <c r="Q832" s="69"/>
      <c r="R832" s="69"/>
      <c r="S832" s="69"/>
      <c r="T832" s="70"/>
      <c r="U832" s="70"/>
      <c r="V832" s="71"/>
    </row>
    <row r="833" spans="17:22">
      <c r="Q833" s="69"/>
      <c r="R833" s="69"/>
      <c r="S833" s="69"/>
      <c r="T833" s="70"/>
      <c r="U833" s="70"/>
      <c r="V833" s="71"/>
    </row>
    <row r="834" spans="17:22">
      <c r="Q834" s="69"/>
      <c r="R834" s="69"/>
      <c r="S834" s="69"/>
      <c r="T834" s="70"/>
      <c r="U834" s="70"/>
      <c r="V834" s="71"/>
    </row>
    <row r="835" spans="17:22">
      <c r="Q835" s="69"/>
      <c r="R835" s="69"/>
      <c r="S835" s="69"/>
      <c r="T835" s="70"/>
      <c r="U835" s="70"/>
      <c r="V835" s="71"/>
    </row>
    <row r="836" spans="17:22">
      <c r="Q836" s="69"/>
      <c r="R836" s="69"/>
      <c r="S836" s="69"/>
      <c r="T836" s="70"/>
      <c r="U836" s="70"/>
      <c r="V836" s="71"/>
    </row>
    <row r="837" spans="17:22">
      <c r="Q837" s="69"/>
      <c r="R837" s="69"/>
      <c r="S837" s="69"/>
      <c r="T837" s="70"/>
      <c r="U837" s="70"/>
      <c r="V837" s="71"/>
    </row>
    <row r="838" spans="17:22">
      <c r="Q838" s="69"/>
      <c r="R838" s="69"/>
      <c r="S838" s="69"/>
      <c r="T838" s="70"/>
      <c r="U838" s="70"/>
      <c r="V838" s="71"/>
    </row>
    <row r="839" spans="17:22">
      <c r="Q839" s="69"/>
      <c r="R839" s="69"/>
      <c r="S839" s="69"/>
      <c r="T839" s="70"/>
      <c r="U839" s="70"/>
      <c r="V839" s="71"/>
    </row>
    <row r="840" spans="17:22">
      <c r="Q840" s="69"/>
      <c r="R840" s="69"/>
      <c r="S840" s="69"/>
      <c r="T840" s="70"/>
      <c r="U840" s="70"/>
      <c r="V840" s="71"/>
    </row>
    <row r="841" spans="17:22">
      <c r="Q841" s="69"/>
      <c r="R841" s="69"/>
      <c r="S841" s="69"/>
      <c r="T841" s="70"/>
      <c r="U841" s="70"/>
      <c r="V841" s="71"/>
    </row>
    <row r="842" spans="17:22">
      <c r="Q842" s="69"/>
      <c r="R842" s="69"/>
      <c r="S842" s="69"/>
      <c r="T842" s="70"/>
      <c r="U842" s="70"/>
      <c r="V842" s="71"/>
    </row>
    <row r="843" spans="17:22">
      <c r="Q843" s="69"/>
      <c r="R843" s="69"/>
      <c r="S843" s="69"/>
      <c r="T843" s="70"/>
      <c r="U843" s="70"/>
      <c r="V843" s="71"/>
    </row>
    <row r="844" spans="17:22">
      <c r="Q844" s="69"/>
      <c r="R844" s="69"/>
      <c r="S844" s="69"/>
      <c r="T844" s="70"/>
      <c r="U844" s="70"/>
      <c r="V844" s="71"/>
    </row>
    <row r="845" spans="17:22">
      <c r="Q845" s="69"/>
      <c r="R845" s="69"/>
      <c r="S845" s="69"/>
      <c r="T845" s="70"/>
      <c r="U845" s="70"/>
      <c r="V845" s="71"/>
    </row>
    <row r="846" spans="17:22">
      <c r="Q846" s="69"/>
      <c r="R846" s="69"/>
      <c r="S846" s="69"/>
      <c r="T846" s="70"/>
      <c r="U846" s="70"/>
      <c r="V846" s="71"/>
    </row>
    <row r="847" spans="17:22">
      <c r="Q847" s="69"/>
      <c r="R847" s="69"/>
      <c r="S847" s="69"/>
      <c r="T847" s="70"/>
      <c r="U847" s="70"/>
      <c r="V847" s="71"/>
    </row>
    <row r="848" spans="17:22">
      <c r="Q848" s="69"/>
      <c r="R848" s="69"/>
      <c r="S848" s="69"/>
      <c r="T848" s="70"/>
      <c r="U848" s="70"/>
      <c r="V848" s="71"/>
    </row>
    <row r="849" spans="17:22">
      <c r="Q849" s="69"/>
      <c r="R849" s="69"/>
      <c r="S849" s="69"/>
      <c r="T849" s="70"/>
      <c r="U849" s="70"/>
      <c r="V849" s="71"/>
    </row>
    <row r="850" spans="17:22">
      <c r="Q850" s="69"/>
      <c r="R850" s="69"/>
      <c r="S850" s="69"/>
      <c r="T850" s="70"/>
      <c r="U850" s="70"/>
      <c r="V850" s="71"/>
    </row>
    <row r="851" spans="17:22">
      <c r="Q851" s="69"/>
      <c r="R851" s="69"/>
      <c r="S851" s="69"/>
      <c r="T851" s="70"/>
      <c r="U851" s="70"/>
      <c r="V851" s="71"/>
    </row>
    <row r="852" spans="17:22">
      <c r="Q852" s="69"/>
      <c r="R852" s="69"/>
      <c r="S852" s="69"/>
      <c r="T852" s="70"/>
      <c r="U852" s="70"/>
      <c r="V852" s="71"/>
    </row>
    <row r="853" spans="17:22">
      <c r="Q853" s="69"/>
      <c r="R853" s="69"/>
      <c r="S853" s="69"/>
      <c r="T853" s="70"/>
      <c r="U853" s="70"/>
      <c r="V853" s="71"/>
    </row>
    <row r="854" spans="17:22">
      <c r="Q854" s="69"/>
      <c r="R854" s="69"/>
      <c r="S854" s="69"/>
      <c r="T854" s="70"/>
      <c r="U854" s="70"/>
      <c r="V854" s="71"/>
    </row>
    <row r="855" spans="17:22">
      <c r="Q855" s="69"/>
      <c r="R855" s="69"/>
      <c r="S855" s="69"/>
      <c r="T855" s="70"/>
      <c r="U855" s="70"/>
      <c r="V855" s="71"/>
    </row>
    <row r="856" spans="17:22">
      <c r="Q856" s="69"/>
      <c r="R856" s="69"/>
      <c r="S856" s="69"/>
      <c r="T856" s="70"/>
      <c r="U856" s="70"/>
      <c r="V856" s="71"/>
    </row>
    <row r="857" spans="17:22">
      <c r="Q857" s="69"/>
      <c r="R857" s="69"/>
      <c r="S857" s="69"/>
      <c r="T857" s="70"/>
      <c r="U857" s="70"/>
      <c r="V857" s="71"/>
    </row>
    <row r="858" spans="17:22">
      <c r="Q858" s="69"/>
      <c r="R858" s="69"/>
      <c r="S858" s="69"/>
      <c r="T858" s="70"/>
      <c r="U858" s="70"/>
      <c r="V858" s="71"/>
    </row>
    <row r="859" spans="17:22">
      <c r="Q859" s="69"/>
      <c r="R859" s="69"/>
      <c r="S859" s="69"/>
      <c r="T859" s="70"/>
      <c r="U859" s="70"/>
      <c r="V859" s="71"/>
    </row>
    <row r="860" spans="17:22">
      <c r="Q860" s="69"/>
      <c r="R860" s="69"/>
      <c r="S860" s="69"/>
      <c r="T860" s="70"/>
      <c r="U860" s="70"/>
      <c r="V860" s="71"/>
    </row>
    <row r="861" spans="17:22">
      <c r="Q861" s="69"/>
      <c r="R861" s="69"/>
      <c r="S861" s="69"/>
      <c r="T861" s="70"/>
      <c r="U861" s="70"/>
      <c r="V861" s="71"/>
    </row>
    <row r="862" spans="17:22">
      <c r="Q862" s="69"/>
      <c r="R862" s="69"/>
      <c r="S862" s="69"/>
      <c r="T862" s="70"/>
      <c r="U862" s="70"/>
      <c r="V862" s="71"/>
    </row>
    <row r="863" spans="17:22">
      <c r="Q863" s="69"/>
      <c r="R863" s="69"/>
      <c r="S863" s="69"/>
      <c r="T863" s="70"/>
      <c r="U863" s="70"/>
      <c r="V863" s="71"/>
    </row>
    <row r="864" spans="17:22">
      <c r="Q864" s="69"/>
      <c r="R864" s="69"/>
      <c r="S864" s="69"/>
      <c r="T864" s="70"/>
      <c r="U864" s="70"/>
      <c r="V864" s="71"/>
    </row>
    <row r="865" spans="17:22">
      <c r="Q865" s="69"/>
      <c r="R865" s="69"/>
      <c r="S865" s="69"/>
      <c r="T865" s="70"/>
      <c r="U865" s="70"/>
      <c r="V865" s="71"/>
    </row>
    <row r="866" spans="17:22">
      <c r="Q866" s="69"/>
      <c r="R866" s="69"/>
      <c r="S866" s="69"/>
      <c r="T866" s="70"/>
      <c r="U866" s="70"/>
      <c r="V866" s="71"/>
    </row>
    <row r="867" spans="17:22">
      <c r="Q867" s="69"/>
      <c r="R867" s="69"/>
      <c r="S867" s="69"/>
      <c r="T867" s="70"/>
      <c r="U867" s="70"/>
      <c r="V867" s="71"/>
    </row>
    <row r="868" spans="17:22">
      <c r="Q868" s="69"/>
      <c r="R868" s="69"/>
      <c r="S868" s="69"/>
      <c r="T868" s="70"/>
      <c r="U868" s="70"/>
      <c r="V868" s="71"/>
    </row>
    <row r="869" spans="17:22">
      <c r="Q869" s="69"/>
      <c r="R869" s="69"/>
      <c r="S869" s="69"/>
      <c r="T869" s="70"/>
      <c r="U869" s="70"/>
      <c r="V869" s="71"/>
    </row>
    <row r="870" spans="17:22">
      <c r="Q870" s="69"/>
      <c r="R870" s="69"/>
      <c r="S870" s="69"/>
      <c r="T870" s="70"/>
      <c r="U870" s="70"/>
      <c r="V870" s="71"/>
    </row>
    <row r="871" spans="17:22">
      <c r="Q871" s="69"/>
      <c r="R871" s="69"/>
      <c r="S871" s="69"/>
      <c r="T871" s="70"/>
      <c r="U871" s="70"/>
      <c r="V871" s="71"/>
    </row>
    <row r="872" spans="17:22">
      <c r="Q872" s="69"/>
      <c r="R872" s="69"/>
      <c r="S872" s="69"/>
      <c r="T872" s="70"/>
      <c r="U872" s="70"/>
      <c r="V872" s="71"/>
    </row>
    <row r="873" spans="17:22">
      <c r="Q873" s="69"/>
      <c r="R873" s="69"/>
      <c r="S873" s="69"/>
      <c r="T873" s="70"/>
      <c r="U873" s="70"/>
      <c r="V873" s="71"/>
    </row>
    <row r="874" spans="17:22">
      <c r="Q874" s="69"/>
      <c r="R874" s="69"/>
      <c r="S874" s="69"/>
      <c r="T874" s="70"/>
      <c r="U874" s="70"/>
      <c r="V874" s="71"/>
    </row>
    <row r="875" spans="17:22">
      <c r="Q875" s="69"/>
      <c r="R875" s="69"/>
      <c r="S875" s="69"/>
      <c r="T875" s="70"/>
      <c r="U875" s="70"/>
      <c r="V875" s="71"/>
    </row>
    <row r="876" spans="17:22">
      <c r="Q876" s="69"/>
      <c r="R876" s="69"/>
      <c r="S876" s="69"/>
      <c r="T876" s="70"/>
      <c r="U876" s="70"/>
      <c r="V876" s="71"/>
    </row>
    <row r="877" spans="17:22">
      <c r="Q877" s="69"/>
      <c r="R877" s="69"/>
      <c r="S877" s="69"/>
      <c r="T877" s="70"/>
      <c r="U877" s="70"/>
      <c r="V877" s="71"/>
    </row>
    <row r="878" spans="17:22">
      <c r="Q878" s="69"/>
      <c r="R878" s="69"/>
      <c r="S878" s="69"/>
      <c r="T878" s="70"/>
      <c r="U878" s="70"/>
      <c r="V878" s="71"/>
    </row>
    <row r="879" spans="17:22">
      <c r="Q879" s="69"/>
      <c r="R879" s="69"/>
      <c r="S879" s="69"/>
      <c r="T879" s="70"/>
      <c r="U879" s="70"/>
      <c r="V879" s="71"/>
    </row>
    <row r="880" spans="17:22">
      <c r="Q880" s="69"/>
      <c r="R880" s="69"/>
      <c r="S880" s="69"/>
      <c r="T880" s="70"/>
      <c r="U880" s="70"/>
      <c r="V880" s="71"/>
    </row>
    <row r="881" spans="17:22">
      <c r="Q881" s="69"/>
      <c r="R881" s="69"/>
      <c r="S881" s="69"/>
      <c r="T881" s="70"/>
      <c r="U881" s="70"/>
      <c r="V881" s="71"/>
    </row>
    <row r="882" spans="17:22">
      <c r="Q882" s="69"/>
      <c r="R882" s="69"/>
      <c r="S882" s="69"/>
      <c r="T882" s="70"/>
      <c r="U882" s="70"/>
      <c r="V882" s="71"/>
    </row>
    <row r="883" spans="17:22">
      <c r="Q883" s="69"/>
      <c r="R883" s="69"/>
      <c r="S883" s="69"/>
      <c r="T883" s="70"/>
      <c r="U883" s="70"/>
      <c r="V883" s="71"/>
    </row>
    <row r="884" spans="17:22">
      <c r="Q884" s="69"/>
      <c r="R884" s="69"/>
      <c r="S884" s="69"/>
      <c r="T884" s="70"/>
      <c r="U884" s="70"/>
      <c r="V884" s="71"/>
    </row>
    <row r="885" spans="17:22">
      <c r="Q885" s="69"/>
      <c r="R885" s="69"/>
      <c r="S885" s="69"/>
      <c r="T885" s="70"/>
      <c r="U885" s="70"/>
      <c r="V885" s="71"/>
    </row>
    <row r="886" spans="17:22">
      <c r="Q886" s="69"/>
      <c r="R886" s="69"/>
      <c r="S886" s="69"/>
      <c r="T886" s="70"/>
      <c r="U886" s="70"/>
      <c r="V886" s="71"/>
    </row>
    <row r="887" spans="17:22">
      <c r="Q887" s="69"/>
      <c r="R887" s="69"/>
      <c r="S887" s="69"/>
      <c r="T887" s="70"/>
      <c r="U887" s="70"/>
      <c r="V887" s="71"/>
    </row>
    <row r="888" spans="17:22">
      <c r="Q888" s="69"/>
      <c r="R888" s="69"/>
      <c r="S888" s="69"/>
      <c r="T888" s="70"/>
      <c r="U888" s="70"/>
      <c r="V888" s="71"/>
    </row>
    <row r="889" spans="17:22">
      <c r="Q889" s="69"/>
      <c r="R889" s="69"/>
      <c r="S889" s="69"/>
      <c r="T889" s="70"/>
      <c r="U889" s="70"/>
      <c r="V889" s="71"/>
    </row>
    <row r="890" spans="17:22">
      <c r="Q890" s="69"/>
      <c r="R890" s="69"/>
      <c r="S890" s="69"/>
      <c r="T890" s="70"/>
      <c r="U890" s="70"/>
      <c r="V890" s="71"/>
    </row>
    <row r="891" spans="17:22">
      <c r="Q891" s="69"/>
      <c r="R891" s="69"/>
      <c r="S891" s="69"/>
      <c r="T891" s="70"/>
      <c r="U891" s="70"/>
      <c r="V891" s="71"/>
    </row>
    <row r="892" spans="17:22">
      <c r="Q892" s="69"/>
      <c r="R892" s="69"/>
      <c r="S892" s="69"/>
      <c r="T892" s="70"/>
      <c r="U892" s="70"/>
      <c r="V892" s="71"/>
    </row>
    <row r="893" spans="17:22">
      <c r="Q893" s="69"/>
      <c r="R893" s="69"/>
      <c r="S893" s="69"/>
      <c r="T893" s="70"/>
      <c r="U893" s="70"/>
      <c r="V893" s="71"/>
    </row>
    <row r="894" spans="17:22">
      <c r="Q894" s="69"/>
      <c r="R894" s="69"/>
      <c r="S894" s="69"/>
      <c r="T894" s="70"/>
      <c r="U894" s="70"/>
      <c r="V894" s="71"/>
    </row>
    <row r="895" spans="17:22">
      <c r="Q895" s="69"/>
      <c r="R895" s="69"/>
      <c r="S895" s="69"/>
      <c r="T895" s="70"/>
      <c r="U895" s="70"/>
      <c r="V895" s="71"/>
    </row>
    <row r="896" spans="17:22">
      <c r="Q896" s="69"/>
      <c r="R896" s="69"/>
      <c r="S896" s="69"/>
      <c r="T896" s="70"/>
      <c r="U896" s="70"/>
      <c r="V896" s="71"/>
    </row>
    <row r="897" spans="17:22">
      <c r="Q897" s="69"/>
      <c r="R897" s="69"/>
      <c r="S897" s="69"/>
      <c r="T897" s="70"/>
      <c r="U897" s="70"/>
      <c r="V897" s="71"/>
    </row>
    <row r="898" spans="17:22">
      <c r="Q898" s="69"/>
      <c r="R898" s="69"/>
      <c r="S898" s="69"/>
      <c r="T898" s="70"/>
      <c r="U898" s="70"/>
      <c r="V898" s="71"/>
    </row>
    <row r="899" spans="17:22">
      <c r="Q899" s="69"/>
      <c r="R899" s="69"/>
      <c r="S899" s="69"/>
      <c r="T899" s="70"/>
      <c r="U899" s="70"/>
      <c r="V899" s="71"/>
    </row>
    <row r="900" spans="17:22">
      <c r="Q900" s="69"/>
      <c r="R900" s="69"/>
      <c r="S900" s="69"/>
      <c r="T900" s="70"/>
      <c r="U900" s="70"/>
      <c r="V900" s="71"/>
    </row>
    <row r="901" spans="17:22">
      <c r="Q901" s="69"/>
      <c r="R901" s="69"/>
      <c r="S901" s="69"/>
      <c r="T901" s="70"/>
      <c r="U901" s="70"/>
      <c r="V901" s="71"/>
    </row>
    <row r="902" spans="17:22">
      <c r="Q902" s="69"/>
      <c r="R902" s="69"/>
      <c r="S902" s="69"/>
      <c r="T902" s="70"/>
      <c r="U902" s="70"/>
      <c r="V902" s="71"/>
    </row>
    <row r="903" spans="17:22">
      <c r="Q903" s="69"/>
      <c r="R903" s="69"/>
      <c r="S903" s="69"/>
      <c r="T903" s="70"/>
      <c r="U903" s="70"/>
      <c r="V903" s="71"/>
    </row>
    <row r="904" spans="17:22">
      <c r="Q904" s="69"/>
      <c r="R904" s="69"/>
      <c r="S904" s="69"/>
      <c r="T904" s="70"/>
      <c r="U904" s="70"/>
      <c r="V904" s="71"/>
    </row>
    <row r="905" spans="17:22">
      <c r="Q905" s="69"/>
      <c r="R905" s="69"/>
      <c r="S905" s="69"/>
      <c r="T905" s="70"/>
      <c r="U905" s="70"/>
      <c r="V905" s="71"/>
    </row>
    <row r="906" spans="17:22">
      <c r="Q906" s="69"/>
      <c r="R906" s="69"/>
      <c r="S906" s="69"/>
      <c r="T906" s="70"/>
      <c r="U906" s="70"/>
      <c r="V906" s="71"/>
    </row>
    <row r="907" spans="17:22">
      <c r="Q907" s="69"/>
      <c r="R907" s="69"/>
      <c r="S907" s="69"/>
      <c r="T907" s="70"/>
      <c r="U907" s="70"/>
      <c r="V907" s="71"/>
    </row>
    <row r="908" spans="17:22">
      <c r="Q908" s="69"/>
      <c r="R908" s="69"/>
      <c r="S908" s="69"/>
      <c r="T908" s="70"/>
      <c r="U908" s="70"/>
      <c r="V908" s="71"/>
    </row>
    <row r="909" spans="17:22">
      <c r="Q909" s="69"/>
      <c r="R909" s="69"/>
      <c r="S909" s="69"/>
      <c r="T909" s="70"/>
      <c r="U909" s="70"/>
      <c r="V909" s="71"/>
    </row>
    <row r="910" spans="17:22">
      <c r="Q910" s="69"/>
      <c r="R910" s="69"/>
      <c r="S910" s="69"/>
      <c r="T910" s="70"/>
      <c r="U910" s="70"/>
      <c r="V910" s="71"/>
    </row>
    <row r="911" spans="17:22">
      <c r="Q911" s="69"/>
      <c r="R911" s="69"/>
      <c r="S911" s="69"/>
      <c r="T911" s="70"/>
      <c r="U911" s="70"/>
      <c r="V911" s="71"/>
    </row>
    <row r="912" spans="17:22">
      <c r="Q912" s="69"/>
      <c r="R912" s="69"/>
      <c r="S912" s="69"/>
      <c r="T912" s="70"/>
      <c r="U912" s="70"/>
      <c r="V912" s="71"/>
    </row>
    <row r="913" spans="17:22">
      <c r="Q913" s="69"/>
      <c r="R913" s="69"/>
      <c r="S913" s="69"/>
      <c r="T913" s="70"/>
      <c r="U913" s="70"/>
      <c r="V913" s="71"/>
    </row>
    <row r="914" spans="17:22">
      <c r="Q914" s="69"/>
      <c r="R914" s="69"/>
      <c r="S914" s="69"/>
      <c r="T914" s="70"/>
      <c r="U914" s="70"/>
      <c r="V914" s="71"/>
    </row>
    <row r="915" spans="17:22">
      <c r="Q915" s="69"/>
      <c r="R915" s="69"/>
      <c r="S915" s="69"/>
      <c r="T915" s="70"/>
      <c r="U915" s="70"/>
      <c r="V915" s="71"/>
    </row>
    <row r="916" spans="17:22">
      <c r="Q916" s="69"/>
      <c r="R916" s="69"/>
      <c r="S916" s="69"/>
      <c r="T916" s="70"/>
      <c r="U916" s="70"/>
      <c r="V916" s="71"/>
    </row>
    <row r="917" spans="17:22">
      <c r="Q917" s="69"/>
      <c r="R917" s="69"/>
      <c r="S917" s="69"/>
      <c r="T917" s="70"/>
      <c r="U917" s="70"/>
      <c r="V917" s="71"/>
    </row>
    <row r="918" spans="17:22">
      <c r="Q918" s="69"/>
      <c r="R918" s="69"/>
      <c r="S918" s="69"/>
      <c r="T918" s="70"/>
      <c r="U918" s="70"/>
      <c r="V918" s="71"/>
    </row>
    <row r="919" spans="17:22">
      <c r="Q919" s="69"/>
      <c r="R919" s="69"/>
      <c r="S919" s="69"/>
      <c r="T919" s="70"/>
      <c r="U919" s="70"/>
      <c r="V919" s="71"/>
    </row>
    <row r="920" spans="17:22">
      <c r="Q920" s="69"/>
      <c r="R920" s="69"/>
      <c r="S920" s="69"/>
      <c r="T920" s="70"/>
      <c r="U920" s="70"/>
      <c r="V920" s="71"/>
    </row>
    <row r="921" spans="17:22">
      <c r="Q921" s="69"/>
      <c r="R921" s="69"/>
      <c r="S921" s="69"/>
      <c r="T921" s="70"/>
      <c r="U921" s="70"/>
      <c r="V921" s="71"/>
    </row>
    <row r="922" spans="17:22">
      <c r="Q922" s="69"/>
      <c r="R922" s="69"/>
      <c r="S922" s="69"/>
      <c r="T922" s="70"/>
      <c r="U922" s="70"/>
      <c r="V922" s="71"/>
    </row>
    <row r="923" spans="17:22">
      <c r="Q923" s="69"/>
      <c r="R923" s="69"/>
      <c r="S923" s="69"/>
      <c r="T923" s="70"/>
      <c r="U923" s="70"/>
      <c r="V923" s="71"/>
    </row>
    <row r="924" spans="17:22">
      <c r="Q924" s="69"/>
      <c r="R924" s="69"/>
      <c r="S924" s="69"/>
      <c r="T924" s="70"/>
      <c r="U924" s="70"/>
      <c r="V924" s="71"/>
    </row>
    <row r="925" spans="17:22">
      <c r="Q925" s="69"/>
      <c r="R925" s="69"/>
      <c r="S925" s="69"/>
      <c r="T925" s="70"/>
      <c r="U925" s="70"/>
      <c r="V925" s="71"/>
    </row>
    <row r="926" spans="17:22">
      <c r="Q926" s="69"/>
      <c r="R926" s="69"/>
      <c r="S926" s="69"/>
      <c r="T926" s="70"/>
      <c r="U926" s="70"/>
      <c r="V926" s="71"/>
    </row>
    <row r="927" spans="17:22">
      <c r="Q927" s="69"/>
      <c r="R927" s="69"/>
      <c r="S927" s="69"/>
      <c r="T927" s="70"/>
      <c r="U927" s="70"/>
      <c r="V927" s="71"/>
    </row>
    <row r="928" spans="17:22">
      <c r="Q928" s="69"/>
      <c r="R928" s="69"/>
      <c r="S928" s="69"/>
      <c r="T928" s="70"/>
      <c r="U928" s="70"/>
      <c r="V928" s="71"/>
    </row>
    <row r="929" spans="17:22">
      <c r="Q929" s="69"/>
      <c r="R929" s="69"/>
      <c r="S929" s="69"/>
      <c r="T929" s="70"/>
      <c r="U929" s="70"/>
      <c r="V929" s="71"/>
    </row>
    <row r="930" spans="17:22">
      <c r="Q930" s="69"/>
      <c r="R930" s="69"/>
      <c r="S930" s="69"/>
      <c r="T930" s="70"/>
      <c r="U930" s="70"/>
      <c r="V930" s="71"/>
    </row>
    <row r="931" spans="17:22">
      <c r="Q931" s="69"/>
      <c r="R931" s="69"/>
      <c r="S931" s="69"/>
      <c r="T931" s="70"/>
      <c r="U931" s="70"/>
      <c r="V931" s="71"/>
    </row>
    <row r="932" spans="17:22">
      <c r="Q932" s="69"/>
      <c r="R932" s="69"/>
      <c r="S932" s="69"/>
      <c r="T932" s="70"/>
      <c r="U932" s="70"/>
      <c r="V932" s="71"/>
    </row>
    <row r="933" spans="17:22">
      <c r="Q933" s="69"/>
      <c r="R933" s="69"/>
      <c r="S933" s="69"/>
      <c r="T933" s="70"/>
      <c r="U933" s="70"/>
      <c r="V933" s="71"/>
    </row>
    <row r="934" spans="17:22">
      <c r="Q934" s="69"/>
      <c r="R934" s="69"/>
      <c r="S934" s="69"/>
      <c r="T934" s="70"/>
      <c r="U934" s="70"/>
      <c r="V934" s="71"/>
    </row>
    <row r="935" spans="17:22">
      <c r="Q935" s="69"/>
      <c r="R935" s="69"/>
      <c r="S935" s="69"/>
      <c r="T935" s="70"/>
      <c r="U935" s="70"/>
      <c r="V935" s="71"/>
    </row>
    <row r="936" spans="17:22">
      <c r="Q936" s="69"/>
      <c r="R936" s="69"/>
      <c r="S936" s="69"/>
      <c r="T936" s="70"/>
      <c r="U936" s="70"/>
      <c r="V936" s="71"/>
    </row>
    <row r="937" spans="17:22">
      <c r="Q937" s="69"/>
      <c r="R937" s="69"/>
      <c r="S937" s="69"/>
      <c r="T937" s="70"/>
      <c r="U937" s="70"/>
      <c r="V937" s="71"/>
    </row>
    <row r="938" spans="17:22">
      <c r="Q938" s="69"/>
      <c r="R938" s="69"/>
      <c r="S938" s="69"/>
      <c r="T938" s="70"/>
      <c r="U938" s="70"/>
      <c r="V938" s="71"/>
    </row>
    <row r="939" spans="17:22">
      <c r="Q939" s="69"/>
      <c r="R939" s="69"/>
      <c r="S939" s="69"/>
      <c r="T939" s="70"/>
      <c r="U939" s="70"/>
      <c r="V939" s="71"/>
    </row>
    <row r="940" spans="17:22">
      <c r="Q940" s="69"/>
      <c r="R940" s="69"/>
      <c r="S940" s="69"/>
      <c r="T940" s="70"/>
      <c r="U940" s="70"/>
      <c r="V940" s="71"/>
    </row>
    <row r="941" spans="17:22">
      <c r="Q941" s="69"/>
      <c r="R941" s="69"/>
      <c r="S941" s="69"/>
      <c r="T941" s="70"/>
      <c r="U941" s="70"/>
      <c r="V941" s="71"/>
    </row>
    <row r="942" spans="17:22">
      <c r="Q942" s="69"/>
      <c r="R942" s="69"/>
      <c r="S942" s="69"/>
      <c r="T942" s="70"/>
      <c r="U942" s="70"/>
      <c r="V942" s="71"/>
    </row>
    <row r="943" spans="17:22">
      <c r="Q943" s="69"/>
      <c r="R943" s="69"/>
      <c r="S943" s="69"/>
      <c r="T943" s="70"/>
      <c r="U943" s="70"/>
      <c r="V943" s="71"/>
    </row>
    <row r="944" spans="17:22">
      <c r="Q944" s="69"/>
      <c r="R944" s="69"/>
      <c r="S944" s="69"/>
      <c r="T944" s="70"/>
      <c r="U944" s="70"/>
      <c r="V944" s="71"/>
    </row>
    <row r="945" spans="17:22">
      <c r="Q945" s="69"/>
      <c r="R945" s="69"/>
      <c r="S945" s="69"/>
      <c r="T945" s="70"/>
      <c r="U945" s="70"/>
      <c r="V945" s="71"/>
    </row>
    <row r="946" spans="17:22">
      <c r="Q946" s="69"/>
      <c r="R946" s="69"/>
      <c r="S946" s="69"/>
      <c r="T946" s="70"/>
      <c r="U946" s="70"/>
      <c r="V946" s="71"/>
    </row>
    <row r="947" spans="17:22">
      <c r="Q947" s="69"/>
      <c r="R947" s="69"/>
      <c r="S947" s="69"/>
      <c r="T947" s="70"/>
      <c r="U947" s="70"/>
      <c r="V947" s="71"/>
    </row>
    <row r="948" spans="17:22">
      <c r="Q948" s="69"/>
      <c r="R948" s="69"/>
      <c r="S948" s="69"/>
      <c r="T948" s="70"/>
      <c r="U948" s="70"/>
      <c r="V948" s="71"/>
    </row>
    <row r="949" spans="17:22">
      <c r="Q949" s="69"/>
      <c r="R949" s="69"/>
      <c r="S949" s="69"/>
      <c r="T949" s="70"/>
      <c r="U949" s="70"/>
      <c r="V949" s="71"/>
    </row>
    <row r="950" spans="17:22">
      <c r="Q950" s="69"/>
      <c r="R950" s="69"/>
      <c r="S950" s="69"/>
      <c r="T950" s="70"/>
      <c r="U950" s="70"/>
      <c r="V950" s="71"/>
    </row>
    <row r="951" spans="17:22">
      <c r="Q951" s="69"/>
      <c r="R951" s="69"/>
      <c r="S951" s="69"/>
      <c r="T951" s="70"/>
      <c r="U951" s="70"/>
      <c r="V951" s="71"/>
    </row>
    <row r="952" spans="17:22">
      <c r="Q952" s="69"/>
      <c r="R952" s="69"/>
      <c r="S952" s="69"/>
      <c r="T952" s="70"/>
      <c r="U952" s="70"/>
      <c r="V952" s="71"/>
    </row>
    <row r="953" spans="17:22">
      <c r="Q953" s="69"/>
      <c r="R953" s="69"/>
      <c r="S953" s="69"/>
      <c r="T953" s="70"/>
      <c r="U953" s="70"/>
      <c r="V953" s="71"/>
    </row>
    <row r="954" spans="17:22">
      <c r="Q954" s="69"/>
      <c r="R954" s="69"/>
      <c r="S954" s="69"/>
      <c r="T954" s="70"/>
      <c r="U954" s="70"/>
      <c r="V954" s="71"/>
    </row>
    <row r="955" spans="17:22">
      <c r="Q955" s="69"/>
      <c r="R955" s="69"/>
      <c r="S955" s="69"/>
      <c r="T955" s="70"/>
      <c r="U955" s="70"/>
      <c r="V955" s="71"/>
    </row>
    <row r="956" spans="17:22">
      <c r="Q956" s="69"/>
      <c r="R956" s="69"/>
      <c r="S956" s="69"/>
      <c r="T956" s="70"/>
      <c r="U956" s="70"/>
      <c r="V956" s="71"/>
    </row>
    <row r="957" spans="17:22">
      <c r="Q957" s="69"/>
      <c r="R957" s="69"/>
      <c r="S957" s="69"/>
      <c r="T957" s="70"/>
      <c r="U957" s="70"/>
      <c r="V957" s="71"/>
    </row>
    <row r="958" spans="17:22">
      <c r="Q958" s="69"/>
      <c r="R958" s="69"/>
      <c r="S958" s="69"/>
      <c r="T958" s="70"/>
      <c r="U958" s="70"/>
      <c r="V958" s="71"/>
    </row>
    <row r="959" spans="17:22">
      <c r="Q959" s="69"/>
      <c r="R959" s="69"/>
      <c r="S959" s="69"/>
      <c r="T959" s="70"/>
      <c r="U959" s="70"/>
      <c r="V959" s="71"/>
    </row>
    <row r="960" spans="17:22">
      <c r="Q960" s="69"/>
      <c r="R960" s="69"/>
      <c r="S960" s="69"/>
      <c r="T960" s="70"/>
      <c r="U960" s="70"/>
      <c r="V960" s="71"/>
    </row>
    <row r="961" spans="17:22">
      <c r="Q961" s="69"/>
      <c r="R961" s="69"/>
      <c r="S961" s="69"/>
      <c r="T961" s="70"/>
      <c r="U961" s="70"/>
      <c r="V961" s="71"/>
    </row>
    <row r="962" spans="17:22">
      <c r="Q962" s="69"/>
      <c r="R962" s="69"/>
      <c r="S962" s="69"/>
      <c r="T962" s="70"/>
      <c r="U962" s="70"/>
      <c r="V962" s="71"/>
    </row>
    <row r="963" spans="17:22">
      <c r="Q963" s="69"/>
      <c r="R963" s="69"/>
      <c r="S963" s="69"/>
      <c r="T963" s="70"/>
      <c r="U963" s="70"/>
      <c r="V963" s="71"/>
    </row>
    <row r="964" spans="17:22">
      <c r="Q964" s="69"/>
      <c r="R964" s="69"/>
      <c r="S964" s="69"/>
      <c r="T964" s="70"/>
      <c r="U964" s="70"/>
      <c r="V964" s="71"/>
    </row>
    <row r="965" spans="17:22">
      <c r="Q965" s="69"/>
      <c r="R965" s="69"/>
      <c r="S965" s="69"/>
      <c r="T965" s="70"/>
      <c r="U965" s="70"/>
      <c r="V965" s="71"/>
    </row>
    <row r="966" spans="17:22">
      <c r="Q966" s="69"/>
      <c r="R966" s="69"/>
      <c r="S966" s="69"/>
      <c r="T966" s="70"/>
      <c r="U966" s="70"/>
      <c r="V966" s="71"/>
    </row>
    <row r="967" spans="17:22">
      <c r="Q967" s="69"/>
      <c r="R967" s="69"/>
      <c r="S967" s="69"/>
      <c r="T967" s="70"/>
      <c r="U967" s="70"/>
      <c r="V967" s="71"/>
    </row>
    <row r="968" spans="17:22">
      <c r="Q968" s="69"/>
      <c r="R968" s="69"/>
      <c r="S968" s="69"/>
      <c r="T968" s="70"/>
      <c r="U968" s="70"/>
      <c r="V968" s="71"/>
    </row>
    <row r="969" spans="17:22">
      <c r="Q969" s="69"/>
      <c r="R969" s="69"/>
      <c r="S969" s="69"/>
      <c r="T969" s="70"/>
      <c r="U969" s="70"/>
      <c r="V969" s="71"/>
    </row>
    <row r="970" spans="17:22">
      <c r="Q970" s="69"/>
      <c r="R970" s="69"/>
      <c r="S970" s="69"/>
      <c r="T970" s="70"/>
      <c r="U970" s="70"/>
      <c r="V970" s="71"/>
    </row>
    <row r="971" spans="17:22">
      <c r="Q971" s="69"/>
      <c r="R971" s="69"/>
      <c r="S971" s="69"/>
      <c r="T971" s="70"/>
      <c r="U971" s="70"/>
      <c r="V971" s="71"/>
    </row>
    <row r="972" spans="17:22">
      <c r="Q972" s="69"/>
      <c r="R972" s="69"/>
      <c r="S972" s="69"/>
      <c r="T972" s="70"/>
      <c r="U972" s="70"/>
      <c r="V972" s="71"/>
    </row>
    <row r="973" spans="17:22">
      <c r="Q973" s="69"/>
      <c r="R973" s="69"/>
      <c r="S973" s="69"/>
      <c r="T973" s="70"/>
      <c r="U973" s="70"/>
      <c r="V973" s="71"/>
    </row>
    <row r="974" spans="17:22">
      <c r="Q974" s="69"/>
      <c r="R974" s="69"/>
      <c r="S974" s="69"/>
      <c r="T974" s="70"/>
      <c r="U974" s="70"/>
      <c r="V974" s="71"/>
    </row>
    <row r="975" spans="17:22">
      <c r="Q975" s="69"/>
      <c r="R975" s="69"/>
      <c r="S975" s="69"/>
      <c r="T975" s="70"/>
      <c r="U975" s="70"/>
      <c r="V975" s="71"/>
    </row>
    <row r="976" spans="17:22">
      <c r="Q976" s="69"/>
      <c r="R976" s="69"/>
      <c r="S976" s="69"/>
      <c r="T976" s="70"/>
      <c r="U976" s="70"/>
      <c r="V976" s="71"/>
    </row>
    <row r="977" spans="17:22">
      <c r="Q977" s="69"/>
      <c r="R977" s="69"/>
      <c r="S977" s="69"/>
      <c r="T977" s="70"/>
      <c r="U977" s="70"/>
      <c r="V977" s="71"/>
    </row>
    <row r="978" spans="17:22">
      <c r="Q978" s="69"/>
      <c r="R978" s="69"/>
      <c r="S978" s="69"/>
      <c r="T978" s="70"/>
      <c r="U978" s="70"/>
      <c r="V978" s="71"/>
    </row>
    <row r="979" spans="17:22">
      <c r="Q979" s="69"/>
      <c r="R979" s="69"/>
      <c r="S979" s="69"/>
      <c r="T979" s="70"/>
      <c r="U979" s="70"/>
      <c r="V979" s="71"/>
    </row>
    <row r="980" spans="17:22">
      <c r="Q980" s="69"/>
      <c r="R980" s="69"/>
      <c r="S980" s="69"/>
      <c r="T980" s="70"/>
      <c r="U980" s="70"/>
      <c r="V980" s="71"/>
    </row>
    <row r="981" spans="17:22">
      <c r="Q981" s="69"/>
      <c r="R981" s="69"/>
      <c r="S981" s="69"/>
      <c r="T981" s="70"/>
      <c r="U981" s="70"/>
      <c r="V981" s="71"/>
    </row>
    <row r="982" spans="17:22">
      <c r="Q982" s="69"/>
      <c r="R982" s="69"/>
      <c r="S982" s="69"/>
      <c r="T982" s="70"/>
      <c r="U982" s="70"/>
      <c r="V982" s="71"/>
    </row>
    <row r="983" spans="17:22">
      <c r="Q983" s="69"/>
      <c r="R983" s="69"/>
      <c r="S983" s="69"/>
      <c r="T983" s="70"/>
      <c r="U983" s="70"/>
      <c r="V983" s="71"/>
    </row>
    <row r="984" spans="17:22">
      <c r="Q984" s="69"/>
      <c r="R984" s="69"/>
      <c r="S984" s="69"/>
      <c r="T984" s="70"/>
      <c r="U984" s="70"/>
      <c r="V984" s="71"/>
    </row>
    <row r="985" spans="17:22">
      <c r="Q985" s="69"/>
      <c r="R985" s="69"/>
      <c r="S985" s="69"/>
      <c r="T985" s="70"/>
      <c r="U985" s="70"/>
      <c r="V985" s="71"/>
    </row>
    <row r="986" spans="17:22">
      <c r="Q986" s="69"/>
      <c r="R986" s="69"/>
      <c r="S986" s="69"/>
      <c r="T986" s="70"/>
      <c r="U986" s="70"/>
      <c r="V986" s="71"/>
    </row>
    <row r="987" spans="17:22">
      <c r="Q987" s="69"/>
      <c r="R987" s="69"/>
      <c r="S987" s="69"/>
      <c r="T987" s="70"/>
      <c r="U987" s="70"/>
      <c r="V987" s="71"/>
    </row>
    <row r="988" spans="17:22">
      <c r="Q988" s="69"/>
      <c r="R988" s="69"/>
      <c r="S988" s="69"/>
      <c r="T988" s="70"/>
      <c r="U988" s="70"/>
      <c r="V988" s="71"/>
    </row>
    <row r="989" spans="17:22">
      <c r="Q989" s="69"/>
      <c r="R989" s="69"/>
      <c r="S989" s="69"/>
      <c r="T989" s="70"/>
      <c r="U989" s="70"/>
      <c r="V989" s="71"/>
    </row>
    <row r="990" spans="17:22">
      <c r="Q990" s="69"/>
      <c r="R990" s="69"/>
      <c r="S990" s="69"/>
      <c r="T990" s="70"/>
      <c r="U990" s="70"/>
      <c r="V990" s="71"/>
    </row>
    <row r="991" spans="17:22">
      <c r="Q991" s="69"/>
      <c r="R991" s="69"/>
      <c r="S991" s="69"/>
      <c r="T991" s="70"/>
      <c r="U991" s="70"/>
      <c r="V991" s="71"/>
    </row>
    <row r="992" spans="17:22">
      <c r="Q992" s="69"/>
      <c r="R992" s="69"/>
      <c r="S992" s="69"/>
      <c r="T992" s="70"/>
      <c r="U992" s="70"/>
      <c r="V992" s="71"/>
    </row>
    <row r="993" spans="17:22">
      <c r="Q993" s="69"/>
      <c r="R993" s="69"/>
      <c r="S993" s="69"/>
      <c r="T993" s="70"/>
      <c r="U993" s="70"/>
      <c r="V993" s="71"/>
    </row>
    <row r="994" spans="17:22">
      <c r="Q994" s="69"/>
      <c r="R994" s="69"/>
      <c r="S994" s="69"/>
      <c r="T994" s="70"/>
      <c r="U994" s="70"/>
      <c r="V994" s="71"/>
    </row>
    <row r="995" spans="17:22">
      <c r="Q995" s="69"/>
      <c r="R995" s="69"/>
      <c r="S995" s="69"/>
      <c r="T995" s="70"/>
      <c r="U995" s="70"/>
      <c r="V995" s="71"/>
    </row>
    <row r="996" spans="17:22">
      <c r="Q996" s="69"/>
      <c r="R996" s="69"/>
      <c r="S996" s="69"/>
      <c r="T996" s="70"/>
      <c r="U996" s="70"/>
      <c r="V996" s="71"/>
    </row>
    <row r="997" spans="17:22">
      <c r="Q997" s="69"/>
      <c r="R997" s="69"/>
      <c r="S997" s="69"/>
      <c r="T997" s="70"/>
      <c r="U997" s="70"/>
      <c r="V997" s="71"/>
    </row>
    <row r="998" spans="17:22">
      <c r="Q998" s="69"/>
      <c r="R998" s="69"/>
      <c r="S998" s="69"/>
      <c r="T998" s="70"/>
      <c r="U998" s="70"/>
      <c r="V998" s="71"/>
    </row>
    <row r="999" spans="17:22">
      <c r="Q999" s="69"/>
      <c r="R999" s="69"/>
      <c r="S999" s="69"/>
      <c r="T999" s="70"/>
      <c r="U999" s="70"/>
      <c r="V999" s="71"/>
    </row>
    <row r="1000" spans="17:22">
      <c r="Q1000" s="69"/>
      <c r="R1000" s="69"/>
      <c r="S1000" s="69"/>
      <c r="T1000" s="70"/>
      <c r="U1000" s="70"/>
      <c r="V1000" s="71"/>
    </row>
    <row r="1001" spans="17:22">
      <c r="Q1001" s="69"/>
      <c r="R1001" s="69"/>
      <c r="S1001" s="69"/>
      <c r="T1001" s="70"/>
      <c r="U1001" s="70"/>
      <c r="V1001" s="71"/>
    </row>
    <row r="1002" spans="17:22">
      <c r="Q1002" s="69"/>
      <c r="R1002" s="69"/>
      <c r="S1002" s="69"/>
      <c r="T1002" s="70"/>
      <c r="U1002" s="70"/>
      <c r="V1002" s="71"/>
    </row>
    <row r="1003" spans="17:22">
      <c r="Q1003" s="69"/>
      <c r="R1003" s="69"/>
      <c r="S1003" s="69"/>
      <c r="T1003" s="70"/>
      <c r="U1003" s="70"/>
      <c r="V1003" s="71"/>
    </row>
    <row r="1004" spans="17:22">
      <c r="Q1004" s="69"/>
      <c r="R1004" s="69"/>
      <c r="S1004" s="69"/>
      <c r="T1004" s="70"/>
      <c r="U1004" s="70"/>
      <c r="V1004" s="71"/>
    </row>
    <row r="1005" spans="17:22">
      <c r="Q1005" s="69"/>
      <c r="R1005" s="69"/>
      <c r="S1005" s="69"/>
      <c r="T1005" s="70"/>
      <c r="U1005" s="70"/>
      <c r="V1005" s="71"/>
    </row>
  </sheetData>
  <sheetProtection selectLockedCells="1"/>
  <mergeCells count="1">
    <mergeCell ref="B1:C1"/>
  </mergeCells>
  <phoneticPr fontId="1"/>
  <dataValidations disablePrompts="1" count="1">
    <dataValidation imeMode="hiragana" allowBlank="1" showInputMessage="1" showErrorMessage="1" sqref="B245" xr:uid="{00000000-0002-0000-0000-000000000000}"/>
  </dataValidations>
  <pageMargins left="0.7" right="0.7" top="0.75" bottom="0.75" header="0.3" footer="0.3"/>
  <drawing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FF00"/>
  </sheetPr>
  <dimension ref="A1:U46"/>
  <sheetViews>
    <sheetView showGridLines="0" view="pageBreakPreview" zoomScale="115" zoomScaleNormal="100" zoomScaleSheetLayoutView="115" workbookViewId="0">
      <selection activeCell="Q3" sqref="Q3"/>
    </sheetView>
  </sheetViews>
  <sheetFormatPr defaultRowHeight="13.5"/>
  <cols>
    <col min="1" max="1" width="0.5" customWidth="1"/>
    <col min="2" max="2" width="2.5" customWidth="1"/>
    <col min="3" max="3" width="9.375" customWidth="1"/>
    <col min="4" max="4" width="5.625" style="1" customWidth="1"/>
    <col min="5" max="5" width="3" style="1" bestFit="1" customWidth="1"/>
    <col min="6" max="6" width="7.625" style="1" customWidth="1"/>
    <col min="7" max="7" width="3" bestFit="1" customWidth="1"/>
    <col min="8" max="8" width="6.25" customWidth="1"/>
    <col min="9" max="9" width="2.875" customWidth="1"/>
    <col min="10" max="10" width="6.25" customWidth="1"/>
    <col min="11" max="11" width="2.875" style="1" customWidth="1"/>
    <col min="12" max="12" width="6.875" customWidth="1"/>
    <col min="13" max="13" width="7.625" customWidth="1"/>
    <col min="14" max="14" width="2.875" customWidth="1"/>
    <col min="15" max="15" width="6.25" customWidth="1"/>
    <col min="16" max="16" width="2.875" customWidth="1"/>
    <col min="17" max="17" width="6.25" customWidth="1"/>
    <col min="18" max="18" width="2.875" customWidth="1"/>
    <col min="19" max="19" width="0.5" customWidth="1"/>
  </cols>
  <sheetData>
    <row r="1" spans="1:21" ht="17.25">
      <c r="A1" s="32" t="s">
        <v>48</v>
      </c>
      <c r="B1" s="31"/>
      <c r="C1" s="22"/>
      <c r="D1" s="23"/>
      <c r="E1" s="23"/>
      <c r="F1" s="23"/>
      <c r="G1" s="23"/>
      <c r="H1" s="23"/>
      <c r="I1" s="22"/>
      <c r="J1" s="22"/>
      <c r="K1" s="22"/>
      <c r="L1" s="22"/>
      <c r="M1" s="22"/>
      <c r="N1" s="22"/>
      <c r="O1" s="22"/>
      <c r="P1" s="22"/>
      <c r="Q1" s="715" t="e">
        <f>#REF!</f>
        <v>#REF!</v>
      </c>
      <c r="R1" s="715"/>
    </row>
    <row r="2" spans="1:21" ht="17.25">
      <c r="A2" s="24"/>
      <c r="B2" s="24"/>
      <c r="C2" s="24"/>
      <c r="D2" s="25"/>
      <c r="E2" s="25"/>
      <c r="F2" s="25"/>
      <c r="G2" s="25"/>
      <c r="H2" s="25"/>
      <c r="I2" s="24"/>
      <c r="J2" s="24"/>
      <c r="K2" s="24"/>
      <c r="L2" s="27" t="s">
        <v>43</v>
      </c>
      <c r="M2" s="28" t="s">
        <v>44</v>
      </c>
      <c r="N2" s="27" t="s">
        <v>45</v>
      </c>
      <c r="O2" s="28">
        <v>10</v>
      </c>
      <c r="P2" s="27" t="s">
        <v>46</v>
      </c>
      <c r="Q2" s="28">
        <v>31</v>
      </c>
      <c r="R2" s="29" t="s">
        <v>47</v>
      </c>
    </row>
    <row r="3" spans="1:21" ht="17.25">
      <c r="B3" s="26" t="s">
        <v>58</v>
      </c>
      <c r="C3" s="24"/>
      <c r="D3" s="25"/>
      <c r="E3" s="25"/>
      <c r="F3" s="25"/>
      <c r="G3" s="25"/>
      <c r="H3" s="25"/>
    </row>
    <row r="5" spans="1:21">
      <c r="I5" s="716" t="s">
        <v>49</v>
      </c>
      <c r="J5" s="716"/>
      <c r="K5" s="716"/>
      <c r="L5" s="717" t="e">
        <f>#REF!</f>
        <v>#REF!</v>
      </c>
      <c r="M5" s="717"/>
      <c r="N5" s="717"/>
      <c r="O5" s="717"/>
      <c r="P5" s="717"/>
      <c r="Q5" s="716" t="s">
        <v>55</v>
      </c>
      <c r="R5" s="716"/>
    </row>
    <row r="6" spans="1:21" ht="6" customHeight="1"/>
    <row r="7" spans="1:21" ht="30.75" customHeight="1">
      <c r="B7" s="716" t="s">
        <v>56</v>
      </c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O7" s="716"/>
      <c r="P7" s="716"/>
      <c r="Q7" s="716"/>
      <c r="R7" s="716"/>
      <c r="U7" s="1"/>
    </row>
    <row r="8" spans="1:21" ht="13.5" customHeight="1">
      <c r="B8" s="714" t="s">
        <v>57</v>
      </c>
      <c r="C8" s="714"/>
      <c r="D8" s="714"/>
      <c r="E8" s="714"/>
      <c r="F8" s="714"/>
      <c r="G8" s="714"/>
      <c r="H8" s="714"/>
      <c r="I8" s="714"/>
      <c r="J8" s="714"/>
      <c r="K8" s="714"/>
      <c r="L8" s="714"/>
      <c r="M8" s="714"/>
      <c r="N8" s="714"/>
      <c r="O8" s="714"/>
      <c r="P8" s="714"/>
      <c r="Q8" s="714"/>
      <c r="R8" s="714"/>
    </row>
    <row r="9" spans="1:21">
      <c r="B9" s="714"/>
      <c r="C9" s="714"/>
      <c r="D9" s="714"/>
      <c r="E9" s="714"/>
      <c r="F9" s="714"/>
      <c r="G9" s="714"/>
      <c r="H9" s="714"/>
      <c r="I9" s="714"/>
      <c r="J9" s="714"/>
      <c r="K9" s="714"/>
      <c r="L9" s="714"/>
      <c r="M9" s="714"/>
      <c r="N9" s="714"/>
      <c r="O9" s="714"/>
      <c r="P9" s="714"/>
      <c r="Q9" s="714"/>
      <c r="R9" s="714"/>
    </row>
    <row r="10" spans="1:21" ht="14.25" thickBot="1">
      <c r="B10" s="714"/>
      <c r="C10" s="714"/>
      <c r="D10" s="714"/>
      <c r="E10" s="714"/>
      <c r="F10" s="714"/>
      <c r="G10" s="714"/>
      <c r="H10" s="714"/>
      <c r="I10" s="714"/>
      <c r="J10" s="714"/>
      <c r="K10" s="714"/>
      <c r="L10" s="714"/>
      <c r="M10" s="714"/>
      <c r="N10" s="714"/>
      <c r="O10" s="714"/>
      <c r="P10" s="714"/>
      <c r="Q10" s="714"/>
      <c r="R10" s="714"/>
    </row>
    <row r="11" spans="1:21" ht="13.5" customHeight="1">
      <c r="B11" s="702" t="s">
        <v>49</v>
      </c>
      <c r="C11" s="670"/>
      <c r="D11" s="705" t="s">
        <v>33</v>
      </c>
      <c r="E11" s="706"/>
      <c r="F11" s="707" t="e">
        <f>#REF!</f>
        <v>#REF!</v>
      </c>
      <c r="G11" s="707"/>
      <c r="H11" s="707"/>
      <c r="I11" s="707"/>
      <c r="J11" s="707"/>
      <c r="K11" s="708"/>
      <c r="L11" s="709" t="s">
        <v>51</v>
      </c>
      <c r="M11" s="712" t="e">
        <f>#REF!</f>
        <v>#REF!</v>
      </c>
      <c r="N11" s="700" t="s">
        <v>19</v>
      </c>
      <c r="O11" s="684" t="e">
        <f>#REF!</f>
        <v>#REF!</v>
      </c>
      <c r="P11" s="686" t="s">
        <v>20</v>
      </c>
      <c r="Q11" s="684" t="e">
        <f>#REF!</f>
        <v>#REF!</v>
      </c>
      <c r="R11" s="688" t="s">
        <v>21</v>
      </c>
    </row>
    <row r="12" spans="1:21" ht="13.5" customHeight="1">
      <c r="B12" s="703"/>
      <c r="C12" s="704"/>
      <c r="D12" s="690" t="e">
        <f>#REF!</f>
        <v>#REF!</v>
      </c>
      <c r="E12" s="691"/>
      <c r="F12" s="691"/>
      <c r="G12" s="691"/>
      <c r="H12" s="691"/>
      <c r="I12" s="691"/>
      <c r="J12" s="691"/>
      <c r="K12" s="692"/>
      <c r="L12" s="710"/>
      <c r="M12" s="713"/>
      <c r="N12" s="701"/>
      <c r="O12" s="685"/>
      <c r="P12" s="687"/>
      <c r="Q12" s="685"/>
      <c r="R12" s="689"/>
    </row>
    <row r="13" spans="1:21" ht="19.5" customHeight="1" thickBot="1">
      <c r="B13" s="671"/>
      <c r="C13" s="672"/>
      <c r="D13" s="693"/>
      <c r="E13" s="694"/>
      <c r="F13" s="694"/>
      <c r="G13" s="694"/>
      <c r="H13" s="694"/>
      <c r="I13" s="694"/>
      <c r="J13" s="694"/>
      <c r="K13" s="695"/>
      <c r="L13" s="711"/>
      <c r="M13" s="696" t="e">
        <f>#REF!</f>
        <v>#REF!</v>
      </c>
      <c r="N13" s="697"/>
      <c r="O13" s="697"/>
      <c r="P13" s="697"/>
      <c r="Q13" s="698" t="s">
        <v>34</v>
      </c>
      <c r="R13" s="699"/>
    </row>
    <row r="14" spans="1:21" ht="19.5" customHeight="1">
      <c r="B14" s="655" t="s">
        <v>52</v>
      </c>
      <c r="C14" s="656"/>
      <c r="D14" s="16" t="s">
        <v>35</v>
      </c>
      <c r="E14" s="659" t="e">
        <f>#REF!</f>
        <v>#REF!</v>
      </c>
      <c r="F14" s="659"/>
      <c r="G14" s="659"/>
      <c r="H14" s="659"/>
      <c r="I14" s="659"/>
      <c r="J14" s="659"/>
      <c r="K14" s="659"/>
      <c r="L14" s="14" t="s">
        <v>36</v>
      </c>
      <c r="M14" s="660" t="s">
        <v>53</v>
      </c>
      <c r="N14" s="661"/>
      <c r="O14" s="661"/>
      <c r="P14" s="661"/>
      <c r="Q14" s="661"/>
      <c r="R14" s="662"/>
    </row>
    <row r="15" spans="1:21" ht="20.25" customHeight="1" thickBot="1">
      <c r="B15" s="657"/>
      <c r="C15" s="658"/>
      <c r="D15" s="663" t="e">
        <f>#REF!</f>
        <v>#REF!</v>
      </c>
      <c r="E15" s="664"/>
      <c r="F15" s="664"/>
      <c r="G15" s="664"/>
      <c r="H15" s="664"/>
      <c r="I15" s="664"/>
      <c r="J15" s="664"/>
      <c r="K15" s="664"/>
      <c r="L15" s="665"/>
      <c r="M15" s="666" t="e">
        <f>#REF!</f>
        <v>#REF!</v>
      </c>
      <c r="N15" s="667"/>
      <c r="O15" s="667"/>
      <c r="P15" s="667"/>
      <c r="Q15" s="667"/>
      <c r="R15" s="668"/>
    </row>
    <row r="16" spans="1:21" ht="21" customHeight="1">
      <c r="B16" s="669" t="s">
        <v>54</v>
      </c>
      <c r="C16" s="670"/>
      <c r="D16" s="673" t="e">
        <f>#REF!</f>
        <v>#REF!</v>
      </c>
      <c r="E16" s="674"/>
      <c r="F16" s="674"/>
      <c r="G16" s="5" t="s">
        <v>19</v>
      </c>
      <c r="H16" s="675" t="s">
        <v>2</v>
      </c>
      <c r="I16" s="676"/>
      <c r="J16" s="676"/>
      <c r="K16" s="677"/>
      <c r="L16" s="680" t="e">
        <f>#REF!</f>
        <v>#REF!</v>
      </c>
      <c r="M16" s="659"/>
      <c r="N16" s="659"/>
      <c r="O16" s="659"/>
      <c r="P16" s="659"/>
      <c r="Q16" s="659"/>
      <c r="R16" s="681"/>
      <c r="T16" s="8"/>
    </row>
    <row r="17" spans="2:20" ht="21" customHeight="1" thickBot="1">
      <c r="B17" s="671"/>
      <c r="C17" s="672"/>
      <c r="D17" s="39" t="e">
        <f>#REF!</f>
        <v>#REF!</v>
      </c>
      <c r="E17" s="6" t="s">
        <v>20</v>
      </c>
      <c r="F17" s="40" t="e">
        <f>#REF!</f>
        <v>#REF!</v>
      </c>
      <c r="G17" s="7" t="s">
        <v>21</v>
      </c>
      <c r="H17" s="678"/>
      <c r="I17" s="678"/>
      <c r="J17" s="678"/>
      <c r="K17" s="679"/>
      <c r="L17" s="17" t="e">
        <f>#REF!</f>
        <v>#REF!</v>
      </c>
      <c r="M17" s="40" t="e">
        <f>#REF!</f>
        <v>#REF!</v>
      </c>
      <c r="N17" s="11" t="s">
        <v>19</v>
      </c>
      <c r="O17" s="41" t="e">
        <f>#REF!</f>
        <v>#REF!</v>
      </c>
      <c r="P17" s="12" t="s">
        <v>20</v>
      </c>
      <c r="Q17" s="41" t="e">
        <f>#REF!</f>
        <v>#REF!</v>
      </c>
      <c r="R17" s="13" t="s">
        <v>21</v>
      </c>
    </row>
    <row r="18" spans="2:20" ht="26.25" customHeight="1">
      <c r="B18" s="582" t="s">
        <v>7</v>
      </c>
      <c r="C18" s="628"/>
      <c r="D18" s="632" t="s">
        <v>38</v>
      </c>
      <c r="E18" s="633"/>
      <c r="F18" s="682" t="s">
        <v>39</v>
      </c>
      <c r="G18" s="638" t="e">
        <f>#REF!</f>
        <v>#REF!</v>
      </c>
      <c r="H18" s="639"/>
      <c r="I18" s="639"/>
      <c r="J18" s="639"/>
      <c r="K18" s="640"/>
      <c r="L18" s="19" t="s">
        <v>6</v>
      </c>
      <c r="M18" s="641" t="e">
        <f>#REF!</f>
        <v>#REF!</v>
      </c>
      <c r="N18" s="642"/>
      <c r="O18" s="642"/>
      <c r="P18" s="642"/>
      <c r="Q18" s="642"/>
      <c r="R18" s="643"/>
    </row>
    <row r="19" spans="2:20" ht="26.25" customHeight="1">
      <c r="B19" s="629"/>
      <c r="C19" s="630"/>
      <c r="D19" s="634"/>
      <c r="E19" s="635"/>
      <c r="F19" s="683"/>
      <c r="G19" s="644" t="e">
        <f>#REF!</f>
        <v>#REF!</v>
      </c>
      <c r="H19" s="645"/>
      <c r="I19" s="645"/>
      <c r="J19" s="645"/>
      <c r="K19" s="646"/>
      <c r="L19" s="18" t="s">
        <v>37</v>
      </c>
      <c r="M19" s="647" t="e">
        <f>#REF!</f>
        <v>#REF!</v>
      </c>
      <c r="N19" s="648"/>
      <c r="O19" s="648"/>
      <c r="P19" s="648"/>
      <c r="Q19" s="648"/>
      <c r="R19" s="649"/>
    </row>
    <row r="20" spans="2:20" ht="21" customHeight="1">
      <c r="B20" s="631"/>
      <c r="C20" s="630"/>
      <c r="D20" s="636"/>
      <c r="E20" s="637"/>
      <c r="F20" s="33" t="s">
        <v>63</v>
      </c>
      <c r="G20" s="647" t="e">
        <f>#REF!</f>
        <v>#REF!</v>
      </c>
      <c r="H20" s="648"/>
      <c r="I20" s="648"/>
      <c r="J20" s="650" t="e">
        <f>#REF!</f>
        <v>#REF!</v>
      </c>
      <c r="K20" s="651"/>
      <c r="L20" s="4" t="s">
        <v>26</v>
      </c>
      <c r="M20" s="652" t="s">
        <v>3</v>
      </c>
      <c r="N20" s="653"/>
      <c r="O20" s="654" t="e">
        <f>#REF!</f>
        <v>#REF!</v>
      </c>
      <c r="P20" s="648"/>
      <c r="Q20" s="648"/>
      <c r="R20" s="649"/>
    </row>
    <row r="21" spans="2:20" ht="13.5" customHeight="1">
      <c r="B21" s="631"/>
      <c r="C21" s="630"/>
      <c r="D21" s="600" t="s">
        <v>5</v>
      </c>
      <c r="E21" s="601"/>
      <c r="F21" s="601"/>
      <c r="G21" s="602"/>
      <c r="H21" s="606" t="s">
        <v>4</v>
      </c>
      <c r="I21" s="607"/>
      <c r="J21" s="608" t="e">
        <f>#REF!</f>
        <v>#REF!</v>
      </c>
      <c r="K21" s="608"/>
      <c r="L21" s="608"/>
      <c r="M21" s="608"/>
      <c r="N21" s="608"/>
      <c r="O21" s="608"/>
      <c r="P21" s="608"/>
      <c r="Q21" s="608"/>
      <c r="R21" s="609"/>
    </row>
    <row r="22" spans="2:20" ht="29.25" customHeight="1" thickBot="1">
      <c r="B22" s="631"/>
      <c r="C22" s="630"/>
      <c r="D22" s="603"/>
      <c r="E22" s="604"/>
      <c r="F22" s="604"/>
      <c r="G22" s="605"/>
      <c r="H22" s="610" t="e">
        <f>#REF!</f>
        <v>#REF!</v>
      </c>
      <c r="I22" s="611"/>
      <c r="J22" s="611"/>
      <c r="K22" s="611"/>
      <c r="L22" s="611"/>
      <c r="M22" s="611"/>
      <c r="N22" s="611"/>
      <c r="O22" s="611"/>
      <c r="P22" s="611"/>
      <c r="Q22" s="611"/>
      <c r="R22" s="612"/>
    </row>
    <row r="23" spans="2:20" ht="21" customHeight="1">
      <c r="B23" s="613" t="s">
        <v>40</v>
      </c>
      <c r="C23" s="21" t="s">
        <v>0</v>
      </c>
      <c r="D23" s="616" t="e">
        <f>#REF!</f>
        <v>#REF!</v>
      </c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8"/>
    </row>
    <row r="24" spans="2:20" ht="21" customHeight="1">
      <c r="B24" s="614"/>
      <c r="C24" s="619" t="s">
        <v>1</v>
      </c>
      <c r="D24" s="20" t="s">
        <v>35</v>
      </c>
      <c r="E24" s="621" t="e">
        <f>#REF!</f>
        <v>#REF!</v>
      </c>
      <c r="F24" s="621"/>
      <c r="G24" s="621"/>
      <c r="H24" s="621"/>
      <c r="I24" s="621"/>
      <c r="J24" s="621"/>
      <c r="K24" s="621"/>
      <c r="L24" s="10" t="s">
        <v>36</v>
      </c>
      <c r="M24" s="622"/>
      <c r="N24" s="623"/>
      <c r="O24" s="623"/>
      <c r="P24" s="623"/>
      <c r="Q24" s="623"/>
      <c r="R24" s="624"/>
    </row>
    <row r="25" spans="2:20" ht="23.25" customHeight="1" thickBot="1">
      <c r="B25" s="615"/>
      <c r="C25" s="620"/>
      <c r="D25" s="625" t="e">
        <f>#REF!</f>
        <v>#REF!</v>
      </c>
      <c r="E25" s="626"/>
      <c r="F25" s="626"/>
      <c r="G25" s="626"/>
      <c r="H25" s="626"/>
      <c r="I25" s="626"/>
      <c r="J25" s="626"/>
      <c r="K25" s="626"/>
      <c r="L25" s="626"/>
      <c r="M25" s="626"/>
      <c r="N25" s="626"/>
      <c r="O25" s="626"/>
      <c r="P25" s="626"/>
      <c r="Q25" s="626"/>
      <c r="R25" s="627"/>
      <c r="S25" s="3"/>
    </row>
    <row r="26" spans="2:20" ht="31.5" customHeight="1" thickBot="1">
      <c r="B26" s="572" t="s">
        <v>41</v>
      </c>
      <c r="C26" s="573"/>
      <c r="D26" s="574" t="e">
        <f>#REF!</f>
        <v>#REF!</v>
      </c>
      <c r="E26" s="575"/>
      <c r="F26" s="575"/>
      <c r="G26" s="575"/>
      <c r="H26" s="576"/>
      <c r="I26" s="577" t="s">
        <v>42</v>
      </c>
      <c r="J26" s="578"/>
      <c r="K26" s="578"/>
      <c r="L26" s="579" t="e">
        <f>#REF!</f>
        <v>#REF!</v>
      </c>
      <c r="M26" s="580"/>
      <c r="N26" s="580"/>
      <c r="O26" s="580"/>
      <c r="P26" s="580"/>
      <c r="Q26" s="580"/>
      <c r="R26" s="581"/>
    </row>
    <row r="27" spans="2:20" ht="16.5" customHeight="1">
      <c r="B27" s="582" t="s">
        <v>29</v>
      </c>
      <c r="C27" s="583"/>
      <c r="D27" s="30"/>
      <c r="E27" s="15"/>
      <c r="F27" s="588" t="s">
        <v>24</v>
      </c>
      <c r="G27" s="589"/>
      <c r="H27" s="589"/>
      <c r="I27" s="589"/>
      <c r="J27" s="589"/>
      <c r="K27" s="590"/>
      <c r="L27" s="9" t="s">
        <v>22</v>
      </c>
      <c r="M27" s="588" t="s">
        <v>84</v>
      </c>
      <c r="N27" s="589"/>
      <c r="O27" s="589"/>
      <c r="P27" s="589"/>
      <c r="Q27" s="589"/>
      <c r="R27" s="591"/>
    </row>
    <row r="28" spans="2:20" ht="11.25" customHeight="1">
      <c r="B28" s="584"/>
      <c r="C28" s="585"/>
      <c r="D28" s="592" t="s">
        <v>8</v>
      </c>
      <c r="E28" s="593"/>
      <c r="F28" s="594" t="e">
        <f>#REF!</f>
        <v>#REF!</v>
      </c>
      <c r="G28" s="595"/>
      <c r="H28" s="595"/>
      <c r="I28" s="595"/>
      <c r="J28" s="595"/>
      <c r="K28" s="596"/>
      <c r="L28" s="38" t="s">
        <v>23</v>
      </c>
      <c r="M28" s="594" t="e">
        <f>#REF!</f>
        <v>#REF!</v>
      </c>
      <c r="N28" s="595"/>
      <c r="O28" s="595"/>
      <c r="P28" s="595"/>
      <c r="Q28" s="595"/>
      <c r="R28" s="597"/>
    </row>
    <row r="29" spans="2:20" ht="11.25" customHeight="1">
      <c r="B29" s="584"/>
      <c r="C29" s="585"/>
      <c r="D29" s="598" t="s">
        <v>9</v>
      </c>
      <c r="E29" s="599"/>
      <c r="F29" s="566" t="e">
        <f>#REF!</f>
        <v>#REF!</v>
      </c>
      <c r="G29" s="567"/>
      <c r="H29" s="567"/>
      <c r="I29" s="567"/>
      <c r="J29" s="567"/>
      <c r="K29" s="568"/>
      <c r="L29" s="35" t="s">
        <v>22</v>
      </c>
      <c r="M29" s="566" t="e">
        <f>#REF!</f>
        <v>#REF!</v>
      </c>
      <c r="N29" s="567"/>
      <c r="O29" s="567"/>
      <c r="P29" s="567"/>
      <c r="Q29" s="567"/>
      <c r="R29" s="569"/>
      <c r="S29" s="2"/>
      <c r="T29" s="2"/>
    </row>
    <row r="30" spans="2:20" ht="11.25" customHeight="1">
      <c r="B30" s="584"/>
      <c r="C30" s="585"/>
      <c r="D30" s="564" t="s">
        <v>10</v>
      </c>
      <c r="E30" s="565"/>
      <c r="F30" s="566" t="e">
        <f>#REF!</f>
        <v>#REF!</v>
      </c>
      <c r="G30" s="567"/>
      <c r="H30" s="567"/>
      <c r="I30" s="567"/>
      <c r="J30" s="567"/>
      <c r="K30" s="568"/>
      <c r="L30" s="36" t="s">
        <v>22</v>
      </c>
      <c r="M30" s="566" t="e">
        <f>#REF!</f>
        <v>#REF!</v>
      </c>
      <c r="N30" s="567"/>
      <c r="O30" s="567"/>
      <c r="P30" s="567"/>
      <c r="Q30" s="567"/>
      <c r="R30" s="569"/>
      <c r="S30" s="2"/>
      <c r="T30" s="2"/>
    </row>
    <row r="31" spans="2:20" ht="11.25" customHeight="1">
      <c r="B31" s="584"/>
      <c r="C31" s="585"/>
      <c r="D31" s="564" t="s">
        <v>11</v>
      </c>
      <c r="E31" s="565"/>
      <c r="F31" s="566" t="e">
        <f>#REF!</f>
        <v>#REF!</v>
      </c>
      <c r="G31" s="567"/>
      <c r="H31" s="567"/>
      <c r="I31" s="567"/>
      <c r="J31" s="567"/>
      <c r="K31" s="568"/>
      <c r="L31" s="36" t="s">
        <v>22</v>
      </c>
      <c r="M31" s="566" t="e">
        <f>#REF!</f>
        <v>#REF!</v>
      </c>
      <c r="N31" s="567"/>
      <c r="O31" s="567"/>
      <c r="P31" s="567"/>
      <c r="Q31" s="567"/>
      <c r="R31" s="569"/>
      <c r="S31" s="2"/>
      <c r="T31" s="2"/>
    </row>
    <row r="32" spans="2:20" ht="11.25" customHeight="1">
      <c r="B32" s="584"/>
      <c r="C32" s="585"/>
      <c r="D32" s="564" t="s">
        <v>12</v>
      </c>
      <c r="E32" s="565"/>
      <c r="F32" s="566" t="e">
        <f>#REF!</f>
        <v>#REF!</v>
      </c>
      <c r="G32" s="567"/>
      <c r="H32" s="567"/>
      <c r="I32" s="567"/>
      <c r="J32" s="567"/>
      <c r="K32" s="568"/>
      <c r="L32" s="36" t="s">
        <v>22</v>
      </c>
      <c r="M32" s="566" t="e">
        <f>#REF!</f>
        <v>#REF!</v>
      </c>
      <c r="N32" s="567"/>
      <c r="O32" s="567"/>
      <c r="P32" s="567"/>
      <c r="Q32" s="567"/>
      <c r="R32" s="569"/>
      <c r="S32" s="2"/>
      <c r="T32" s="2"/>
    </row>
    <row r="33" spans="2:20" ht="11.25" customHeight="1">
      <c r="B33" s="584"/>
      <c r="C33" s="585"/>
      <c r="D33" s="564" t="s">
        <v>13</v>
      </c>
      <c r="E33" s="565"/>
      <c r="F33" s="566" t="e">
        <f>#REF!</f>
        <v>#REF!</v>
      </c>
      <c r="G33" s="567"/>
      <c r="H33" s="567"/>
      <c r="I33" s="567"/>
      <c r="J33" s="567"/>
      <c r="K33" s="568"/>
      <c r="L33" s="36" t="s">
        <v>22</v>
      </c>
      <c r="M33" s="566" t="e">
        <f>#REF!</f>
        <v>#REF!</v>
      </c>
      <c r="N33" s="567"/>
      <c r="O33" s="567"/>
      <c r="P33" s="567"/>
      <c r="Q33" s="567"/>
      <c r="R33" s="569"/>
      <c r="S33" s="2"/>
      <c r="T33" s="2"/>
    </row>
    <row r="34" spans="2:20" ht="11.25" customHeight="1">
      <c r="B34" s="584"/>
      <c r="C34" s="585"/>
      <c r="D34" s="564" t="s">
        <v>14</v>
      </c>
      <c r="E34" s="565"/>
      <c r="F34" s="566" t="e">
        <f>#REF!</f>
        <v>#REF!</v>
      </c>
      <c r="G34" s="567"/>
      <c r="H34" s="567"/>
      <c r="I34" s="567"/>
      <c r="J34" s="567"/>
      <c r="K34" s="568"/>
      <c r="L34" s="36" t="s">
        <v>22</v>
      </c>
      <c r="M34" s="566" t="e">
        <f>#REF!</f>
        <v>#REF!</v>
      </c>
      <c r="N34" s="567"/>
      <c r="O34" s="567"/>
      <c r="P34" s="567"/>
      <c r="Q34" s="567"/>
      <c r="R34" s="569"/>
      <c r="S34" s="2"/>
      <c r="T34" s="2"/>
    </row>
    <row r="35" spans="2:20" ht="11.25" customHeight="1">
      <c r="B35" s="584"/>
      <c r="C35" s="585"/>
      <c r="D35" s="564" t="s">
        <v>15</v>
      </c>
      <c r="E35" s="565"/>
      <c r="F35" s="566" t="e">
        <f>#REF!</f>
        <v>#REF!</v>
      </c>
      <c r="G35" s="567"/>
      <c r="H35" s="567"/>
      <c r="I35" s="567"/>
      <c r="J35" s="567"/>
      <c r="K35" s="568"/>
      <c r="L35" s="36" t="s">
        <v>22</v>
      </c>
      <c r="M35" s="566" t="e">
        <f>#REF!</f>
        <v>#REF!</v>
      </c>
      <c r="N35" s="567"/>
      <c r="O35" s="567"/>
      <c r="P35" s="567"/>
      <c r="Q35" s="567"/>
      <c r="R35" s="569"/>
      <c r="S35" s="2"/>
      <c r="T35" s="2"/>
    </row>
    <row r="36" spans="2:20" ht="11.25" customHeight="1">
      <c r="B36" s="584"/>
      <c r="C36" s="585"/>
      <c r="D36" s="564" t="s">
        <v>16</v>
      </c>
      <c r="E36" s="565"/>
      <c r="F36" s="566" t="e">
        <f>#REF!</f>
        <v>#REF!</v>
      </c>
      <c r="G36" s="567"/>
      <c r="H36" s="567"/>
      <c r="I36" s="567"/>
      <c r="J36" s="567"/>
      <c r="K36" s="568"/>
      <c r="L36" s="36" t="s">
        <v>22</v>
      </c>
      <c r="M36" s="566" t="e">
        <f>#REF!</f>
        <v>#REF!</v>
      </c>
      <c r="N36" s="567"/>
      <c r="O36" s="567"/>
      <c r="P36" s="567"/>
      <c r="Q36" s="567"/>
      <c r="R36" s="569"/>
      <c r="S36" s="2"/>
      <c r="T36" s="2"/>
    </row>
    <row r="37" spans="2:20" ht="11.25" customHeight="1">
      <c r="B37" s="584"/>
      <c r="C37" s="585"/>
      <c r="D37" s="564" t="s">
        <v>17</v>
      </c>
      <c r="E37" s="565"/>
      <c r="F37" s="566" t="e">
        <f>#REF!</f>
        <v>#REF!</v>
      </c>
      <c r="G37" s="567"/>
      <c r="H37" s="567"/>
      <c r="I37" s="567"/>
      <c r="J37" s="567"/>
      <c r="K37" s="568"/>
      <c r="L37" s="36" t="s">
        <v>22</v>
      </c>
      <c r="M37" s="566" t="e">
        <f>#REF!</f>
        <v>#REF!</v>
      </c>
      <c r="N37" s="567"/>
      <c r="O37" s="567"/>
      <c r="P37" s="567"/>
      <c r="Q37" s="567"/>
      <c r="R37" s="569"/>
      <c r="S37" s="2"/>
      <c r="T37" s="2"/>
    </row>
    <row r="38" spans="2:20" ht="11.25" customHeight="1" thickBot="1">
      <c r="B38" s="584"/>
      <c r="C38" s="585"/>
      <c r="D38" s="570" t="s">
        <v>18</v>
      </c>
      <c r="E38" s="571"/>
      <c r="F38" s="566" t="e">
        <f>#REF!</f>
        <v>#REF!</v>
      </c>
      <c r="G38" s="567"/>
      <c r="H38" s="567"/>
      <c r="I38" s="567"/>
      <c r="J38" s="567"/>
      <c r="K38" s="568"/>
      <c r="L38" s="37" t="s">
        <v>22</v>
      </c>
      <c r="M38" s="566" t="e">
        <f>#REF!</f>
        <v>#REF!</v>
      </c>
      <c r="N38" s="567"/>
      <c r="O38" s="567"/>
      <c r="P38" s="567"/>
      <c r="Q38" s="567"/>
      <c r="R38" s="569"/>
      <c r="S38" s="2"/>
      <c r="T38" s="2"/>
    </row>
    <row r="39" spans="2:20" ht="14.25" customHeight="1" thickBot="1">
      <c r="B39" s="586"/>
      <c r="C39" s="587"/>
      <c r="D39" s="553" t="s">
        <v>25</v>
      </c>
      <c r="E39" s="554"/>
      <c r="F39" s="554"/>
      <c r="G39" s="554"/>
      <c r="H39" s="554"/>
      <c r="I39" s="554"/>
      <c r="J39" s="554"/>
      <c r="K39" s="554"/>
      <c r="L39" s="555"/>
      <c r="M39" s="556" t="e">
        <f>#REF!</f>
        <v>#REF!</v>
      </c>
      <c r="N39" s="557"/>
      <c r="O39" s="557"/>
      <c r="P39" s="557"/>
      <c r="Q39" s="557"/>
      <c r="R39" s="558"/>
      <c r="S39" s="2"/>
      <c r="T39" s="2"/>
    </row>
    <row r="40" spans="2:20" ht="16.5" customHeight="1">
      <c r="B40" s="559" t="s">
        <v>27</v>
      </c>
      <c r="C40" s="560"/>
      <c r="D40" s="560"/>
      <c r="E40" s="560"/>
      <c r="F40" s="560"/>
      <c r="G40" s="560"/>
      <c r="H40" s="560"/>
      <c r="I40" s="560"/>
      <c r="J40" s="560"/>
      <c r="K40" s="560"/>
      <c r="L40" s="560"/>
      <c r="M40" s="560"/>
      <c r="N40" s="560"/>
      <c r="O40" s="560"/>
      <c r="P40" s="560"/>
      <c r="Q40" s="560"/>
      <c r="R40" s="561"/>
      <c r="S40" s="2"/>
      <c r="T40" s="2"/>
    </row>
    <row r="41" spans="2:20" ht="16.5" customHeight="1">
      <c r="B41" s="559" t="s">
        <v>28</v>
      </c>
      <c r="C41" s="562"/>
      <c r="D41" s="562"/>
      <c r="E41" s="562"/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3"/>
      <c r="S41" s="2"/>
      <c r="T41" s="2"/>
    </row>
    <row r="42" spans="2:20" ht="16.5" customHeight="1">
      <c r="B42" s="559" t="s">
        <v>31</v>
      </c>
      <c r="C42" s="562"/>
      <c r="D42" s="562"/>
      <c r="E42" s="562"/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  <c r="R42" s="563"/>
      <c r="S42" s="2"/>
      <c r="T42" s="2"/>
    </row>
    <row r="43" spans="2:20" ht="35.25" customHeight="1">
      <c r="B43" s="559" t="s">
        <v>32</v>
      </c>
      <c r="C43" s="562"/>
      <c r="D43" s="562"/>
      <c r="E43" s="562"/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3"/>
      <c r="S43" s="2"/>
      <c r="T43" s="2"/>
    </row>
    <row r="44" spans="2:20" ht="28.5" customHeight="1" thickBot="1">
      <c r="B44" s="547" t="s">
        <v>30</v>
      </c>
      <c r="C44" s="548"/>
      <c r="D44" s="548"/>
      <c r="E44" s="548"/>
      <c r="F44" s="548"/>
      <c r="G44" s="548"/>
      <c r="H44" s="548"/>
      <c r="I44" s="548"/>
      <c r="J44" s="548"/>
      <c r="K44" s="548"/>
      <c r="L44" s="548"/>
      <c r="M44" s="548"/>
      <c r="N44" s="548"/>
      <c r="O44" s="548"/>
      <c r="P44" s="548"/>
      <c r="Q44" s="548"/>
      <c r="R44" s="549"/>
      <c r="S44" s="2"/>
      <c r="T44" s="2"/>
    </row>
    <row r="45" spans="2:20" ht="18" customHeight="1">
      <c r="B45" s="550" t="s">
        <v>78</v>
      </c>
      <c r="C45" s="550"/>
      <c r="D45" s="550"/>
      <c r="E45" s="550"/>
      <c r="F45" s="550"/>
      <c r="G45" s="550"/>
      <c r="H45" s="550"/>
      <c r="I45" s="550"/>
      <c r="J45" s="550"/>
      <c r="K45" s="550"/>
      <c r="L45" s="550"/>
      <c r="M45" s="550"/>
      <c r="N45" s="550"/>
      <c r="O45" s="550"/>
      <c r="P45" s="550"/>
      <c r="Q45" s="550"/>
      <c r="R45" s="550"/>
      <c r="S45" s="2"/>
      <c r="T45" s="2"/>
    </row>
    <row r="46" spans="2:20" ht="24" customHeight="1">
      <c r="B46" s="551" t="s">
        <v>79</v>
      </c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/>
      <c r="N46" s="552"/>
      <c r="O46" s="552"/>
      <c r="P46" s="552"/>
      <c r="Q46" s="552"/>
      <c r="R46" s="552"/>
      <c r="S46" s="2"/>
      <c r="T46" s="2"/>
    </row>
  </sheetData>
  <mergeCells count="98">
    <mergeCell ref="B8:R10"/>
    <mergeCell ref="Q1:R1"/>
    <mergeCell ref="I5:K5"/>
    <mergeCell ref="L5:P5"/>
    <mergeCell ref="Q5:R5"/>
    <mergeCell ref="B7:R7"/>
    <mergeCell ref="B11:C13"/>
    <mergeCell ref="D11:E11"/>
    <mergeCell ref="F11:K11"/>
    <mergeCell ref="L11:L13"/>
    <mergeCell ref="M11:M12"/>
    <mergeCell ref="O11:O12"/>
    <mergeCell ref="P11:P12"/>
    <mergeCell ref="Q11:Q12"/>
    <mergeCell ref="R11:R12"/>
    <mergeCell ref="D12:K13"/>
    <mergeCell ref="M13:P13"/>
    <mergeCell ref="Q13:R13"/>
    <mergeCell ref="N11:N12"/>
    <mergeCell ref="G20:I20"/>
    <mergeCell ref="J20:K20"/>
    <mergeCell ref="M20:N20"/>
    <mergeCell ref="O20:R20"/>
    <mergeCell ref="B14:C15"/>
    <mergeCell ref="E14:K14"/>
    <mergeCell ref="M14:R14"/>
    <mergeCell ref="D15:L15"/>
    <mergeCell ref="M15:R15"/>
    <mergeCell ref="B16:C17"/>
    <mergeCell ref="D16:F16"/>
    <mergeCell ref="H16:K17"/>
    <mergeCell ref="L16:R16"/>
    <mergeCell ref="F18:F19"/>
    <mergeCell ref="D21:G22"/>
    <mergeCell ref="H21:I21"/>
    <mergeCell ref="J21:R21"/>
    <mergeCell ref="H22:R22"/>
    <mergeCell ref="B23:B25"/>
    <mergeCell ref="D23:R23"/>
    <mergeCell ref="C24:C25"/>
    <mergeCell ref="E24:K24"/>
    <mergeCell ref="M24:R24"/>
    <mergeCell ref="D25:R25"/>
    <mergeCell ref="B18:C22"/>
    <mergeCell ref="D18:E20"/>
    <mergeCell ref="G18:K18"/>
    <mergeCell ref="M18:R18"/>
    <mergeCell ref="G19:K19"/>
    <mergeCell ref="M19:R19"/>
    <mergeCell ref="B26:C26"/>
    <mergeCell ref="D26:H26"/>
    <mergeCell ref="I26:K26"/>
    <mergeCell ref="L26:R26"/>
    <mergeCell ref="B27:C39"/>
    <mergeCell ref="F27:K27"/>
    <mergeCell ref="M27:R27"/>
    <mergeCell ref="D28:E28"/>
    <mergeCell ref="F28:K28"/>
    <mergeCell ref="M28:R28"/>
    <mergeCell ref="D29:E29"/>
    <mergeCell ref="F29:K29"/>
    <mergeCell ref="M29:R29"/>
    <mergeCell ref="D30:E30"/>
    <mergeCell ref="F30:K30"/>
    <mergeCell ref="M30:R30"/>
    <mergeCell ref="D31:E31"/>
    <mergeCell ref="F31:K31"/>
    <mergeCell ref="M31:R31"/>
    <mergeCell ref="D32:E32"/>
    <mergeCell ref="F32:K32"/>
    <mergeCell ref="M32:R32"/>
    <mergeCell ref="D33:E33"/>
    <mergeCell ref="F33:K33"/>
    <mergeCell ref="M33:R33"/>
    <mergeCell ref="D34:E34"/>
    <mergeCell ref="F34:K34"/>
    <mergeCell ref="M34:R34"/>
    <mergeCell ref="D35:E35"/>
    <mergeCell ref="F35:K35"/>
    <mergeCell ref="M35:R35"/>
    <mergeCell ref="D36:E36"/>
    <mergeCell ref="F36:K36"/>
    <mergeCell ref="M36:R36"/>
    <mergeCell ref="D37:E37"/>
    <mergeCell ref="F37:K37"/>
    <mergeCell ref="M37:R37"/>
    <mergeCell ref="D38:E38"/>
    <mergeCell ref="F38:K38"/>
    <mergeCell ref="M38:R38"/>
    <mergeCell ref="B44:R44"/>
    <mergeCell ref="B45:R45"/>
    <mergeCell ref="B46:R46"/>
    <mergeCell ref="D39:L39"/>
    <mergeCell ref="M39:R39"/>
    <mergeCell ref="B40:R40"/>
    <mergeCell ref="B41:R41"/>
    <mergeCell ref="B42:R42"/>
    <mergeCell ref="B43:R43"/>
  </mergeCells>
  <phoneticPr fontId="1"/>
  <pageMargins left="0.7" right="0.7" top="0.75" bottom="0.75" header="0.3" footer="0.3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DDDCE-5D23-4321-A4EE-21E18F95CB6E}">
  <sheetPr codeName="Sheet2"/>
  <dimension ref="A1:B16"/>
  <sheetViews>
    <sheetView tabSelected="1" view="pageBreakPreview" zoomScaleNormal="100" zoomScaleSheetLayoutView="100" workbookViewId="0">
      <selection activeCell="G7" sqref="G7"/>
    </sheetView>
  </sheetViews>
  <sheetFormatPr defaultColWidth="9" defaultRowHeight="13.5"/>
  <cols>
    <col min="1" max="1" width="5.75" style="99" customWidth="1"/>
    <col min="2" max="2" width="72.375" style="99" customWidth="1"/>
    <col min="3" max="16384" width="9" style="99"/>
  </cols>
  <sheetData>
    <row r="1" spans="1:2" ht="43.5" customHeight="1">
      <c r="A1" s="260" t="s">
        <v>1782</v>
      </c>
      <c r="B1" s="260"/>
    </row>
    <row r="2" spans="1:2" s="100" customFormat="1" ht="15.75" customHeight="1">
      <c r="A2" s="261"/>
      <c r="B2" s="261"/>
    </row>
    <row r="3" spans="1:2" s="100" customFormat="1" ht="60" customHeight="1">
      <c r="A3" s="101">
        <v>1</v>
      </c>
      <c r="B3" s="102" t="s">
        <v>1834</v>
      </c>
    </row>
    <row r="4" spans="1:2" s="100" customFormat="1" ht="60" customHeight="1">
      <c r="A4" s="149">
        <v>2</v>
      </c>
      <c r="B4" s="150" t="s">
        <v>1835</v>
      </c>
    </row>
    <row r="5" spans="1:2" s="100" customFormat="1" ht="60" customHeight="1">
      <c r="A5" s="103">
        <v>3</v>
      </c>
      <c r="B5" s="249" t="s">
        <v>1851</v>
      </c>
    </row>
    <row r="6" spans="1:2" s="100" customFormat="1" ht="89.25" customHeight="1">
      <c r="A6" s="104">
        <v>4</v>
      </c>
      <c r="B6" s="105" t="s">
        <v>1863</v>
      </c>
    </row>
    <row r="7" spans="1:2" s="100" customFormat="1" ht="104.25" customHeight="1">
      <c r="A7" s="262" t="s">
        <v>1852</v>
      </c>
      <c r="B7" s="263"/>
    </row>
    <row r="8" spans="1:2" s="100" customFormat="1" ht="86.25" customHeight="1">
      <c r="A8" s="264" t="s">
        <v>1840</v>
      </c>
      <c r="B8" s="265"/>
    </row>
    <row r="9" spans="1:2" s="100" customFormat="1" ht="14.25"/>
    <row r="10" spans="1:2" s="100" customFormat="1" ht="14.25"/>
    <row r="11" spans="1:2" s="100" customFormat="1" ht="14.25"/>
    <row r="12" spans="1:2" s="100" customFormat="1" ht="14.25"/>
    <row r="13" spans="1:2" s="100" customFormat="1" ht="14.25"/>
    <row r="14" spans="1:2" s="100" customFormat="1" ht="14.25"/>
    <row r="15" spans="1:2" s="100" customFormat="1" ht="14.25"/>
    <row r="16" spans="1:2" s="100" customFormat="1" ht="14.25"/>
  </sheetData>
  <mergeCells count="4">
    <mergeCell ref="A1:B1"/>
    <mergeCell ref="A2:B2"/>
    <mergeCell ref="A7:B7"/>
    <mergeCell ref="A8:B8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J41"/>
  <sheetViews>
    <sheetView showGridLines="0" view="pageBreakPreview" zoomScaleNormal="100" zoomScaleSheetLayoutView="100" workbookViewId="0">
      <selection activeCell="M8" sqref="M8"/>
    </sheetView>
  </sheetViews>
  <sheetFormatPr defaultColWidth="9" defaultRowHeight="13.5"/>
  <cols>
    <col min="1" max="1" width="4.25" style="116" bestFit="1" customWidth="1"/>
    <col min="2" max="2" width="23.625" style="99" bestFit="1" customWidth="1"/>
    <col min="3" max="3" width="5.625" style="99" customWidth="1"/>
    <col min="4" max="4" width="15.75" style="99" customWidth="1"/>
    <col min="5" max="5" width="44.5" style="99" customWidth="1"/>
    <col min="6" max="6" width="19.625" style="99" customWidth="1"/>
    <col min="7" max="10" width="9" style="99" hidden="1" customWidth="1"/>
    <col min="11" max="16384" width="9" style="99"/>
  </cols>
  <sheetData>
    <row r="1" spans="1:10" ht="25.5" customHeight="1" thickBot="1">
      <c r="A1" s="284" t="s">
        <v>1796</v>
      </c>
      <c r="B1" s="284"/>
      <c r="C1" s="284"/>
      <c r="E1" s="144"/>
    </row>
    <row r="2" spans="1:10" ht="24" customHeight="1">
      <c r="A2" s="209">
        <v>1</v>
      </c>
      <c r="B2" s="296" t="s">
        <v>50</v>
      </c>
      <c r="C2" s="294" t="s">
        <v>65</v>
      </c>
      <c r="D2" s="294"/>
      <c r="E2" s="145"/>
    </row>
    <row r="3" spans="1:10" ht="24" customHeight="1" thickBot="1">
      <c r="A3" s="210">
        <v>2</v>
      </c>
      <c r="B3" s="297"/>
      <c r="C3" s="295" t="s">
        <v>66</v>
      </c>
      <c r="D3" s="295"/>
      <c r="E3" s="211"/>
    </row>
    <row r="4" spans="1:10" ht="24" customHeight="1" thickTop="1">
      <c r="A4" s="292">
        <v>3</v>
      </c>
      <c r="B4" s="300" t="s">
        <v>67</v>
      </c>
      <c r="C4" s="299" t="s">
        <v>68</v>
      </c>
      <c r="D4" s="299"/>
      <c r="E4" s="212"/>
    </row>
    <row r="5" spans="1:10" ht="24" customHeight="1">
      <c r="A5" s="286"/>
      <c r="B5" s="301"/>
      <c r="C5" s="298" t="s">
        <v>59</v>
      </c>
      <c r="D5" s="298"/>
      <c r="E5" s="216"/>
    </row>
    <row r="6" spans="1:10" ht="24" customHeight="1" thickBot="1">
      <c r="A6" s="293"/>
      <c r="B6" s="297"/>
      <c r="C6" s="295" t="s">
        <v>21</v>
      </c>
      <c r="D6" s="295"/>
      <c r="E6" s="147"/>
    </row>
    <row r="7" spans="1:10" ht="24" customHeight="1" thickTop="1">
      <c r="A7" s="292">
        <v>4</v>
      </c>
      <c r="B7" s="300" t="s">
        <v>60</v>
      </c>
      <c r="C7" s="299" t="s">
        <v>1815</v>
      </c>
      <c r="D7" s="299"/>
      <c r="E7" s="213"/>
    </row>
    <row r="8" spans="1:10" ht="24" customHeight="1" thickBot="1">
      <c r="A8" s="293"/>
      <c r="B8" s="297"/>
      <c r="C8" s="295" t="s">
        <v>61</v>
      </c>
      <c r="D8" s="295"/>
      <c r="E8" s="211"/>
    </row>
    <row r="9" spans="1:10" ht="24" customHeight="1" thickTop="1" thickBot="1">
      <c r="A9" s="214">
        <v>5</v>
      </c>
      <c r="B9" s="303" t="s">
        <v>1816</v>
      </c>
      <c r="C9" s="303"/>
      <c r="D9" s="303"/>
      <c r="E9" s="215"/>
    </row>
    <row r="10" spans="1:10" ht="24" customHeight="1" thickTop="1">
      <c r="A10" s="292">
        <v>6</v>
      </c>
      <c r="B10" s="300" t="s">
        <v>69</v>
      </c>
      <c r="C10" s="299" t="s">
        <v>68</v>
      </c>
      <c r="D10" s="299"/>
      <c r="E10" s="212"/>
      <c r="G10" s="99" t="s">
        <v>1797</v>
      </c>
      <c r="I10" s="99" t="s">
        <v>1801</v>
      </c>
    </row>
    <row r="11" spans="1:10" ht="24" customHeight="1">
      <c r="A11" s="286"/>
      <c r="B11" s="301"/>
      <c r="C11" s="298" t="s">
        <v>59</v>
      </c>
      <c r="D11" s="298"/>
      <c r="E11" s="216"/>
      <c r="G11" s="99" t="s">
        <v>1798</v>
      </c>
      <c r="I11" s="99">
        <v>1</v>
      </c>
      <c r="J11" s="99">
        <v>1</v>
      </c>
    </row>
    <row r="12" spans="1:10" ht="24" customHeight="1" thickBot="1">
      <c r="A12" s="293"/>
      <c r="B12" s="297"/>
      <c r="C12" s="295" t="s">
        <v>21</v>
      </c>
      <c r="D12" s="295"/>
      <c r="E12" s="147"/>
      <c r="G12" s="99" t="s">
        <v>1799</v>
      </c>
      <c r="I12" s="99">
        <v>2</v>
      </c>
      <c r="J12" s="99">
        <v>2</v>
      </c>
    </row>
    <row r="13" spans="1:10" ht="24" customHeight="1" thickTop="1">
      <c r="A13" s="292">
        <v>7</v>
      </c>
      <c r="B13" s="308" t="s">
        <v>1831</v>
      </c>
      <c r="C13" s="299" t="s">
        <v>62</v>
      </c>
      <c r="D13" s="299"/>
      <c r="E13" s="217"/>
      <c r="G13" s="99" t="s">
        <v>1800</v>
      </c>
      <c r="I13" s="99">
        <v>3</v>
      </c>
      <c r="J13" s="99">
        <v>3</v>
      </c>
    </row>
    <row r="14" spans="1:10" ht="24" customHeight="1">
      <c r="A14" s="286"/>
      <c r="B14" s="309"/>
      <c r="C14" s="304" t="s">
        <v>1832</v>
      </c>
      <c r="D14" s="305"/>
      <c r="E14" s="146"/>
      <c r="I14" s="99">
        <v>4</v>
      </c>
      <c r="J14" s="99">
        <v>4</v>
      </c>
    </row>
    <row r="15" spans="1:10" ht="24" customHeight="1">
      <c r="A15" s="286"/>
      <c r="B15" s="309"/>
      <c r="C15" s="304" t="s">
        <v>59</v>
      </c>
      <c r="D15" s="305"/>
      <c r="E15" s="216"/>
      <c r="G15" s="99" t="s">
        <v>1854</v>
      </c>
      <c r="I15" s="99">
        <v>5</v>
      </c>
      <c r="J15" s="99">
        <v>5</v>
      </c>
    </row>
    <row r="16" spans="1:10" ht="24" customHeight="1" thickBot="1">
      <c r="A16" s="293"/>
      <c r="B16" s="310"/>
      <c r="C16" s="306" t="s">
        <v>21</v>
      </c>
      <c r="D16" s="307"/>
      <c r="E16" s="147"/>
      <c r="G16" s="254" t="s">
        <v>1856</v>
      </c>
      <c r="I16" s="99">
        <v>6</v>
      </c>
      <c r="J16" s="99">
        <v>6</v>
      </c>
    </row>
    <row r="17" spans="1:10" ht="24" customHeight="1" thickTop="1" thickBot="1">
      <c r="A17" s="214">
        <v>8</v>
      </c>
      <c r="B17" s="218" t="s">
        <v>41</v>
      </c>
      <c r="C17" s="302" t="s">
        <v>99</v>
      </c>
      <c r="D17" s="302"/>
      <c r="E17" s="219"/>
      <c r="I17" s="99">
        <v>7</v>
      </c>
      <c r="J17" s="99">
        <v>7</v>
      </c>
    </row>
    <row r="18" spans="1:10" ht="24" customHeight="1" thickTop="1">
      <c r="A18" s="267">
        <v>9</v>
      </c>
      <c r="B18" s="289" t="s">
        <v>94</v>
      </c>
      <c r="C18" s="288" t="s">
        <v>95</v>
      </c>
      <c r="D18" s="288"/>
      <c r="E18" s="216"/>
      <c r="I18" s="99">
        <v>8</v>
      </c>
      <c r="J18" s="99">
        <v>8</v>
      </c>
    </row>
    <row r="19" spans="1:10" ht="24" customHeight="1" thickBot="1">
      <c r="A19" s="268"/>
      <c r="B19" s="290"/>
      <c r="C19" s="291" t="s">
        <v>96</v>
      </c>
      <c r="D19" s="291"/>
      <c r="E19" s="147"/>
      <c r="I19" s="99">
        <v>9</v>
      </c>
      <c r="J19" s="99">
        <v>9</v>
      </c>
    </row>
    <row r="20" spans="1:10" ht="24" customHeight="1" thickTop="1" thickBot="1">
      <c r="A20" s="251">
        <v>10</v>
      </c>
      <c r="B20" s="252" t="s">
        <v>1858</v>
      </c>
      <c r="C20" s="266" t="s">
        <v>1857</v>
      </c>
      <c r="D20" s="266"/>
      <c r="E20" s="253"/>
      <c r="I20" s="99">
        <v>10</v>
      </c>
      <c r="J20" s="99">
        <v>10</v>
      </c>
    </row>
    <row r="21" spans="1:10" ht="25.5" customHeight="1" thickBot="1">
      <c r="A21" s="284" t="s">
        <v>1814</v>
      </c>
      <c r="B21" s="284"/>
      <c r="C21" s="284"/>
      <c r="E21" s="144"/>
      <c r="I21" s="99">
        <v>11</v>
      </c>
      <c r="J21" s="99">
        <v>11</v>
      </c>
    </row>
    <row r="22" spans="1:10" customFormat="1" ht="24" customHeight="1" thickBot="1">
      <c r="A22" s="285">
        <v>10</v>
      </c>
      <c r="B22" s="269" t="s">
        <v>1841</v>
      </c>
      <c r="C22" s="270"/>
      <c r="D22" s="271"/>
      <c r="E22" s="220"/>
      <c r="F22" s="34"/>
      <c r="I22" s="99">
        <v>12</v>
      </c>
      <c r="J22" s="99">
        <v>12</v>
      </c>
    </row>
    <row r="23" spans="1:10" customFormat="1" ht="24" customHeight="1" thickTop="1">
      <c r="A23" s="286"/>
      <c r="B23" s="272" t="s">
        <v>1828</v>
      </c>
      <c r="C23" s="279" t="s">
        <v>1817</v>
      </c>
      <c r="D23" s="280"/>
      <c r="E23" s="212"/>
      <c r="F23" s="34"/>
      <c r="J23" s="99">
        <v>13</v>
      </c>
    </row>
    <row r="24" spans="1:10" customFormat="1" ht="24" customHeight="1">
      <c r="A24" s="286"/>
      <c r="B24" s="272"/>
      <c r="C24" s="281" t="s">
        <v>1818</v>
      </c>
      <c r="D24" s="281"/>
      <c r="E24" s="247"/>
      <c r="F24" s="34"/>
      <c r="J24" s="99">
        <v>14</v>
      </c>
    </row>
    <row r="25" spans="1:10" customFormat="1" ht="24" customHeight="1">
      <c r="A25" s="286"/>
      <c r="B25" s="272"/>
      <c r="C25" s="281" t="s">
        <v>1819</v>
      </c>
      <c r="D25" s="281"/>
      <c r="E25" s="183"/>
      <c r="F25" s="34"/>
      <c r="J25" s="99">
        <v>15</v>
      </c>
    </row>
    <row r="26" spans="1:10" customFormat="1" ht="24" customHeight="1">
      <c r="A26" s="286"/>
      <c r="B26" s="272"/>
      <c r="C26" s="281" t="s">
        <v>1842</v>
      </c>
      <c r="D26" s="281"/>
      <c r="E26" s="245"/>
      <c r="F26" s="34"/>
      <c r="J26" s="99">
        <v>16</v>
      </c>
    </row>
    <row r="27" spans="1:10" customFormat="1" ht="24" customHeight="1" thickBot="1">
      <c r="A27" s="286"/>
      <c r="B27" s="278"/>
      <c r="C27" s="282" t="s">
        <v>64</v>
      </c>
      <c r="D27" s="283"/>
      <c r="E27" s="244"/>
      <c r="F27" s="34"/>
      <c r="J27" s="99">
        <v>17</v>
      </c>
    </row>
    <row r="28" spans="1:10" customFormat="1" ht="24" customHeight="1" thickTop="1">
      <c r="A28" s="286"/>
      <c r="B28" s="272" t="s">
        <v>1829</v>
      </c>
      <c r="C28" s="274" t="s">
        <v>1812</v>
      </c>
      <c r="D28" s="275"/>
      <c r="E28" s="221"/>
      <c r="F28" s="34"/>
      <c r="J28" s="99">
        <v>18</v>
      </c>
    </row>
    <row r="29" spans="1:10" customFormat="1" ht="24" customHeight="1" thickBot="1">
      <c r="A29" s="287"/>
      <c r="B29" s="273"/>
      <c r="C29" s="276" t="s">
        <v>62</v>
      </c>
      <c r="D29" s="277"/>
      <c r="E29" s="248"/>
      <c r="F29" s="34"/>
      <c r="I29" s="99"/>
      <c r="J29" s="99">
        <v>19</v>
      </c>
    </row>
    <row r="30" spans="1:10" ht="27.75" customHeight="1">
      <c r="A30" s="148" t="s">
        <v>1780</v>
      </c>
      <c r="J30" s="99">
        <v>20</v>
      </c>
    </row>
    <row r="31" spans="1:10">
      <c r="J31" s="99">
        <v>21</v>
      </c>
    </row>
    <row r="32" spans="1:10">
      <c r="J32" s="99">
        <v>22</v>
      </c>
    </row>
    <row r="33" spans="10:10">
      <c r="J33" s="99">
        <v>23</v>
      </c>
    </row>
    <row r="34" spans="10:10">
      <c r="J34" s="99">
        <v>24</v>
      </c>
    </row>
    <row r="35" spans="10:10">
      <c r="J35" s="99">
        <v>25</v>
      </c>
    </row>
    <row r="36" spans="10:10">
      <c r="J36" s="99">
        <v>26</v>
      </c>
    </row>
    <row r="37" spans="10:10">
      <c r="J37" s="99">
        <v>27</v>
      </c>
    </row>
    <row r="38" spans="10:10">
      <c r="J38" s="99">
        <v>28</v>
      </c>
    </row>
    <row r="39" spans="10:10">
      <c r="J39" s="99">
        <v>29</v>
      </c>
    </row>
    <row r="40" spans="10:10">
      <c r="J40" s="99">
        <v>30</v>
      </c>
    </row>
    <row r="41" spans="10:10">
      <c r="J41" s="99">
        <v>31</v>
      </c>
    </row>
  </sheetData>
  <dataConsolidate/>
  <mergeCells count="43">
    <mergeCell ref="C5:D5"/>
    <mergeCell ref="C17:D17"/>
    <mergeCell ref="C13:D13"/>
    <mergeCell ref="C4:D4"/>
    <mergeCell ref="B9:D9"/>
    <mergeCell ref="B10:B12"/>
    <mergeCell ref="C14:D14"/>
    <mergeCell ref="C15:D15"/>
    <mergeCell ref="C16:D16"/>
    <mergeCell ref="B13:B16"/>
    <mergeCell ref="C10:D10"/>
    <mergeCell ref="C19:D19"/>
    <mergeCell ref="A13:A16"/>
    <mergeCell ref="A1:C1"/>
    <mergeCell ref="C2:D2"/>
    <mergeCell ref="C3:D3"/>
    <mergeCell ref="B2:B3"/>
    <mergeCell ref="C12:D12"/>
    <mergeCell ref="C11:D11"/>
    <mergeCell ref="C8:D8"/>
    <mergeCell ref="A4:A6"/>
    <mergeCell ref="A7:A8"/>
    <mergeCell ref="A10:A12"/>
    <mergeCell ref="C7:D7"/>
    <mergeCell ref="B4:B6"/>
    <mergeCell ref="B7:B8"/>
    <mergeCell ref="C6:D6"/>
    <mergeCell ref="C20:D20"/>
    <mergeCell ref="A18:A19"/>
    <mergeCell ref="B22:D22"/>
    <mergeCell ref="B28:B29"/>
    <mergeCell ref="C28:D28"/>
    <mergeCell ref="C29:D29"/>
    <mergeCell ref="B23:B27"/>
    <mergeCell ref="C23:D23"/>
    <mergeCell ref="C24:D24"/>
    <mergeCell ref="C25:D25"/>
    <mergeCell ref="C26:D26"/>
    <mergeCell ref="C27:D27"/>
    <mergeCell ref="A21:C21"/>
    <mergeCell ref="A22:A29"/>
    <mergeCell ref="C18:D18"/>
    <mergeCell ref="B18:B19"/>
  </mergeCells>
  <phoneticPr fontId="1"/>
  <dataValidations count="9">
    <dataValidation imeMode="halfAlpha" allowBlank="1" showInputMessage="1" showErrorMessage="1" sqref="E24 E9:E10 E26:E29 E4 E7 E13:E14" xr:uid="{00000000-0002-0000-0200-000007000000}"/>
    <dataValidation imeMode="fullKatakana" allowBlank="1" showInputMessage="1" showErrorMessage="1" sqref="E22 E2" xr:uid="{296C0B39-0747-43C6-BFF8-49BD8EF0F7A2}"/>
    <dataValidation type="list" allowBlank="1" showInputMessage="1" showErrorMessage="1" sqref="E17" xr:uid="{00000000-0002-0000-0200-000001000000}">
      <formula1>$G$11:$G$13</formula1>
    </dataValidation>
    <dataValidation type="list" imeMode="halfAlpha" allowBlank="1" showInputMessage="1" showErrorMessage="1" sqref="E17" xr:uid="{2ADD9316-B26E-476B-8BD6-3884DFC95AEF}">
      <formula1>$I$10:$K$10</formula1>
    </dataValidation>
    <dataValidation type="list" allowBlank="1" showInputMessage="1" showErrorMessage="1" sqref="E20" xr:uid="{1EBE93E0-3F00-4438-ACD6-9986DFD18EE9}">
      <formula1>$G$16:$G$17</formula1>
    </dataValidation>
    <dataValidation type="list" imeMode="halfAlpha" allowBlank="1" showInputMessage="1" showErrorMessage="1" sqref="E20" xr:uid="{F5328867-F02B-4D1F-A062-3C2C2EE676E7}">
      <formula1>$K$11</formula1>
    </dataValidation>
    <dataValidation type="list" allowBlank="1" showInputMessage="1" showErrorMessage="1" sqref="E18 E5 E11 E15" xr:uid="{E7132100-87C1-4A99-9C47-9A8EE2E85819}">
      <formula1>$I$11:$I$22</formula1>
    </dataValidation>
    <dataValidation type="list" imeMode="halfAlpha" allowBlank="1" showInputMessage="1" showErrorMessage="1" sqref="E18 E5 E11 E15" xr:uid="{B2C1C983-6185-44AC-9AA7-4AE07CC7F537}">
      <formula1>$I$11:$I$20</formula1>
    </dataValidation>
    <dataValidation type="list" allowBlank="1" showInputMessage="1" showErrorMessage="1" sqref="E6 E19 E12 E16" xr:uid="{00000000-0002-0000-0200-00000A000000}">
      <formula1>$J$11:$J$41</formula1>
    </dataValidation>
  </dataValidations>
  <pageMargins left="0.7" right="0.7" top="0.75" bottom="0.75" header="0.3" footer="0.3"/>
  <pageSetup paperSize="9" scale="70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C9E70-3175-4404-B539-FE2F44702888}">
  <sheetPr codeName="Sheet4">
    <tabColor theme="8"/>
  </sheetPr>
  <dimension ref="A1:K41"/>
  <sheetViews>
    <sheetView showGridLines="0" view="pageBreakPreview" zoomScaleNormal="100" zoomScaleSheetLayoutView="100" workbookViewId="0">
      <selection activeCell="F11" sqref="F11"/>
    </sheetView>
  </sheetViews>
  <sheetFormatPr defaultColWidth="9" defaultRowHeight="13.5"/>
  <cols>
    <col min="1" max="1" width="4.25" style="116" bestFit="1" customWidth="1"/>
    <col min="2" max="2" width="23.625" style="99" bestFit="1" customWidth="1"/>
    <col min="3" max="3" width="5.625" style="99" customWidth="1"/>
    <col min="4" max="4" width="15.75" style="99" customWidth="1"/>
    <col min="5" max="5" width="44.5" style="99" customWidth="1"/>
    <col min="6" max="6" width="19.625" style="99" customWidth="1"/>
    <col min="7" max="10" width="9" style="99" hidden="1" customWidth="1"/>
    <col min="11" max="24" width="9" style="99"/>
    <col min="25" max="25" width="15.5" style="99" bestFit="1" customWidth="1"/>
    <col min="26" max="16384" width="9" style="99"/>
  </cols>
  <sheetData>
    <row r="1" spans="1:10" ht="25.5" customHeight="1" thickBot="1">
      <c r="A1" s="284" t="s">
        <v>1796</v>
      </c>
      <c r="B1" s="284"/>
      <c r="C1" s="284"/>
      <c r="E1" s="144"/>
    </row>
    <row r="2" spans="1:10" ht="24" customHeight="1">
      <c r="A2" s="209">
        <v>1</v>
      </c>
      <c r="B2" s="296" t="s">
        <v>49</v>
      </c>
      <c r="C2" s="294" t="s">
        <v>65</v>
      </c>
      <c r="D2" s="294"/>
      <c r="E2" s="145" t="s">
        <v>1846</v>
      </c>
    </row>
    <row r="3" spans="1:10" ht="24" customHeight="1" thickBot="1">
      <c r="A3" s="210">
        <v>2</v>
      </c>
      <c r="B3" s="297"/>
      <c r="C3" s="295" t="s">
        <v>66</v>
      </c>
      <c r="D3" s="295"/>
      <c r="E3" s="211" t="s">
        <v>1845</v>
      </c>
    </row>
    <row r="4" spans="1:10" ht="24" customHeight="1" thickTop="1">
      <c r="A4" s="292">
        <v>3</v>
      </c>
      <c r="B4" s="300" t="s">
        <v>67</v>
      </c>
      <c r="C4" s="299" t="s">
        <v>68</v>
      </c>
      <c r="D4" s="299"/>
      <c r="E4" s="212">
        <v>1994</v>
      </c>
    </row>
    <row r="5" spans="1:10" ht="24" customHeight="1">
      <c r="A5" s="286"/>
      <c r="B5" s="301"/>
      <c r="C5" s="298" t="s">
        <v>59</v>
      </c>
      <c r="D5" s="298"/>
      <c r="E5" s="216">
        <v>10</v>
      </c>
    </row>
    <row r="6" spans="1:10" ht="24" customHeight="1" thickBot="1">
      <c r="A6" s="293"/>
      <c r="B6" s="297"/>
      <c r="C6" s="295" t="s">
        <v>21</v>
      </c>
      <c r="D6" s="295"/>
      <c r="E6" s="147">
        <v>19</v>
      </c>
    </row>
    <row r="7" spans="1:10" ht="24" customHeight="1" thickTop="1">
      <c r="A7" s="292">
        <v>4</v>
      </c>
      <c r="B7" s="300" t="s">
        <v>60</v>
      </c>
      <c r="C7" s="299" t="s">
        <v>1815</v>
      </c>
      <c r="D7" s="299"/>
      <c r="E7" s="213" t="s">
        <v>1837</v>
      </c>
    </row>
    <row r="8" spans="1:10" ht="24" customHeight="1" thickBot="1">
      <c r="A8" s="293"/>
      <c r="B8" s="297"/>
      <c r="C8" s="295" t="s">
        <v>61</v>
      </c>
      <c r="D8" s="295"/>
      <c r="E8" s="211" t="s">
        <v>1830</v>
      </c>
    </row>
    <row r="9" spans="1:10" ht="24" customHeight="1" thickTop="1" thickBot="1">
      <c r="A9" s="214">
        <v>5</v>
      </c>
      <c r="B9" s="303" t="s">
        <v>1816</v>
      </c>
      <c r="C9" s="303"/>
      <c r="D9" s="303"/>
      <c r="E9" s="215" t="s">
        <v>1838</v>
      </c>
    </row>
    <row r="10" spans="1:10" ht="24" customHeight="1" thickTop="1">
      <c r="A10" s="292">
        <v>6</v>
      </c>
      <c r="B10" s="300" t="s">
        <v>69</v>
      </c>
      <c r="C10" s="299" t="s">
        <v>68</v>
      </c>
      <c r="D10" s="299"/>
      <c r="E10" s="212">
        <v>2017</v>
      </c>
      <c r="G10" s="99" t="s">
        <v>1797</v>
      </c>
      <c r="I10" s="99" t="s">
        <v>1801</v>
      </c>
    </row>
    <row r="11" spans="1:10" ht="24" customHeight="1">
      <c r="A11" s="286"/>
      <c r="B11" s="301"/>
      <c r="C11" s="298" t="s">
        <v>59</v>
      </c>
      <c r="D11" s="298"/>
      <c r="E11" s="216">
        <v>9</v>
      </c>
      <c r="G11" s="99" t="s">
        <v>1798</v>
      </c>
      <c r="I11" s="99">
        <v>1</v>
      </c>
      <c r="J11" s="99">
        <v>1</v>
      </c>
    </row>
    <row r="12" spans="1:10" ht="24" customHeight="1" thickBot="1">
      <c r="A12" s="293"/>
      <c r="B12" s="297"/>
      <c r="C12" s="295" t="s">
        <v>21</v>
      </c>
      <c r="D12" s="295"/>
      <c r="E12" s="147">
        <v>1</v>
      </c>
      <c r="G12" s="99" t="s">
        <v>1799</v>
      </c>
      <c r="I12" s="99">
        <v>2</v>
      </c>
      <c r="J12" s="99">
        <v>2</v>
      </c>
    </row>
    <row r="13" spans="1:10" ht="24" customHeight="1" thickTop="1">
      <c r="A13" s="292">
        <v>7</v>
      </c>
      <c r="B13" s="308" t="s">
        <v>1831</v>
      </c>
      <c r="C13" s="299" t="s">
        <v>62</v>
      </c>
      <c r="D13" s="299"/>
      <c r="E13" s="217" t="s">
        <v>1839</v>
      </c>
      <c r="G13" s="99" t="s">
        <v>1800</v>
      </c>
      <c r="I13" s="99">
        <v>3</v>
      </c>
      <c r="J13" s="99">
        <v>3</v>
      </c>
    </row>
    <row r="14" spans="1:10" ht="24" customHeight="1">
      <c r="A14" s="286"/>
      <c r="B14" s="309"/>
      <c r="C14" s="304" t="s">
        <v>1832</v>
      </c>
      <c r="D14" s="305"/>
      <c r="E14" s="146">
        <v>2013</v>
      </c>
      <c r="I14" s="99">
        <v>4</v>
      </c>
      <c r="J14" s="99">
        <v>4</v>
      </c>
    </row>
    <row r="15" spans="1:10" ht="24" customHeight="1">
      <c r="A15" s="286"/>
      <c r="B15" s="309"/>
      <c r="C15" s="304" t="s">
        <v>59</v>
      </c>
      <c r="D15" s="305"/>
      <c r="E15" s="216">
        <v>9</v>
      </c>
      <c r="G15" s="99" t="s">
        <v>1854</v>
      </c>
      <c r="I15" s="99">
        <v>5</v>
      </c>
      <c r="J15" s="99">
        <v>5</v>
      </c>
    </row>
    <row r="16" spans="1:10" ht="24" customHeight="1" thickBot="1">
      <c r="A16" s="293"/>
      <c r="B16" s="310"/>
      <c r="C16" s="306" t="s">
        <v>21</v>
      </c>
      <c r="D16" s="307"/>
      <c r="E16" s="147">
        <v>26</v>
      </c>
      <c r="G16" s="254" t="s">
        <v>1856</v>
      </c>
      <c r="I16" s="99">
        <v>6</v>
      </c>
      <c r="J16" s="99">
        <v>6</v>
      </c>
    </row>
    <row r="17" spans="1:11" ht="24" customHeight="1" thickTop="1" thickBot="1">
      <c r="A17" s="214">
        <v>8</v>
      </c>
      <c r="B17" s="218" t="s">
        <v>41</v>
      </c>
      <c r="C17" s="302" t="s">
        <v>41</v>
      </c>
      <c r="D17" s="302"/>
      <c r="E17" s="219" t="s">
        <v>1798</v>
      </c>
      <c r="I17" s="99">
        <v>7</v>
      </c>
      <c r="J17" s="99">
        <v>7</v>
      </c>
    </row>
    <row r="18" spans="1:11" ht="24" customHeight="1" thickTop="1">
      <c r="A18" s="267">
        <v>9</v>
      </c>
      <c r="B18" s="289" t="s">
        <v>94</v>
      </c>
      <c r="C18" s="288" t="s">
        <v>59</v>
      </c>
      <c r="D18" s="288"/>
      <c r="E18" s="216">
        <v>9</v>
      </c>
      <c r="I18" s="99">
        <v>8</v>
      </c>
      <c r="J18" s="99">
        <v>8</v>
      </c>
    </row>
    <row r="19" spans="1:11" ht="24" customHeight="1" thickBot="1">
      <c r="A19" s="268"/>
      <c r="B19" s="290"/>
      <c r="C19" s="291" t="s">
        <v>21</v>
      </c>
      <c r="D19" s="291"/>
      <c r="E19" s="147">
        <v>1</v>
      </c>
      <c r="I19" s="99">
        <v>9</v>
      </c>
      <c r="J19" s="99">
        <v>9</v>
      </c>
    </row>
    <row r="20" spans="1:11" ht="24" customHeight="1" thickTop="1" thickBot="1">
      <c r="A20" s="251">
        <v>10</v>
      </c>
      <c r="B20" s="252" t="s">
        <v>1858</v>
      </c>
      <c r="C20" s="266" t="s">
        <v>1857</v>
      </c>
      <c r="D20" s="266"/>
      <c r="E20" s="253" t="s">
        <v>1855</v>
      </c>
      <c r="I20" s="99">
        <v>10</v>
      </c>
      <c r="J20" s="99">
        <v>10</v>
      </c>
    </row>
    <row r="21" spans="1:11" ht="25.5" customHeight="1" thickBot="1">
      <c r="A21" s="284" t="s">
        <v>1814</v>
      </c>
      <c r="B21" s="284"/>
      <c r="C21" s="284"/>
      <c r="E21" s="144"/>
      <c r="I21" s="99">
        <v>11</v>
      </c>
      <c r="J21" s="99">
        <v>11</v>
      </c>
      <c r="K21"/>
    </row>
    <row r="22" spans="1:11" customFormat="1" ht="24" customHeight="1" thickBot="1">
      <c r="A22" s="285">
        <v>10</v>
      </c>
      <c r="B22" s="269" t="s">
        <v>1841</v>
      </c>
      <c r="C22" s="270"/>
      <c r="D22" s="271"/>
      <c r="E22" s="220" t="s">
        <v>1833</v>
      </c>
      <c r="F22" s="34"/>
      <c r="I22" s="99">
        <v>12</v>
      </c>
      <c r="J22" s="99">
        <v>12</v>
      </c>
    </row>
    <row r="23" spans="1:11" customFormat="1" ht="24" customHeight="1" thickTop="1">
      <c r="A23" s="286"/>
      <c r="B23" s="311" t="s">
        <v>1828</v>
      </c>
      <c r="C23" s="312" t="s">
        <v>1817</v>
      </c>
      <c r="D23" s="313"/>
      <c r="E23" s="212" t="s">
        <v>1820</v>
      </c>
      <c r="F23" s="34"/>
      <c r="J23" s="99">
        <v>13</v>
      </c>
    </row>
    <row r="24" spans="1:11" customFormat="1" ht="24" customHeight="1">
      <c r="A24" s="286"/>
      <c r="B24" s="272"/>
      <c r="C24" s="281" t="s">
        <v>1818</v>
      </c>
      <c r="D24" s="281"/>
      <c r="E24" s="247">
        <v>501</v>
      </c>
      <c r="F24" s="34"/>
      <c r="J24" s="99">
        <v>14</v>
      </c>
    </row>
    <row r="25" spans="1:11" customFormat="1" ht="24" customHeight="1">
      <c r="A25" s="286"/>
      <c r="B25" s="272"/>
      <c r="C25" s="281" t="s">
        <v>1819</v>
      </c>
      <c r="D25" s="281"/>
      <c r="E25" s="183" t="s">
        <v>1836</v>
      </c>
      <c r="F25" s="34"/>
      <c r="J25" s="99">
        <v>15</v>
      </c>
    </row>
    <row r="26" spans="1:11" customFormat="1" ht="24" customHeight="1">
      <c r="A26" s="286"/>
      <c r="B26" s="272"/>
      <c r="C26" s="281" t="s">
        <v>1842</v>
      </c>
      <c r="D26" s="281"/>
      <c r="E26" s="245">
        <v>485</v>
      </c>
      <c r="F26" s="34"/>
      <c r="J26" s="99">
        <v>16</v>
      </c>
    </row>
    <row r="27" spans="1:11" customFormat="1" ht="24" customHeight="1" thickBot="1">
      <c r="A27" s="286"/>
      <c r="B27" s="278"/>
      <c r="C27" s="282" t="s">
        <v>1843</v>
      </c>
      <c r="D27" s="283"/>
      <c r="E27" s="244">
        <v>1234567</v>
      </c>
      <c r="F27" s="34"/>
      <c r="J27" s="99">
        <v>17</v>
      </c>
    </row>
    <row r="28" spans="1:11" customFormat="1" ht="24" customHeight="1" thickTop="1">
      <c r="A28" s="286"/>
      <c r="B28" s="272" t="s">
        <v>1829</v>
      </c>
      <c r="C28" s="274" t="s">
        <v>1812</v>
      </c>
      <c r="D28" s="275"/>
      <c r="E28" s="221">
        <v>11960</v>
      </c>
      <c r="F28" s="34"/>
      <c r="J28" s="99">
        <v>18</v>
      </c>
    </row>
    <row r="29" spans="1:11" customFormat="1" ht="24" customHeight="1" thickBot="1">
      <c r="A29" s="287"/>
      <c r="B29" s="273"/>
      <c r="C29" s="276" t="s">
        <v>62</v>
      </c>
      <c r="D29" s="277"/>
      <c r="E29" s="248">
        <v>1234561</v>
      </c>
      <c r="F29" s="34"/>
      <c r="I29" s="99"/>
      <c r="J29" s="99">
        <v>19</v>
      </c>
      <c r="K29" s="99"/>
    </row>
    <row r="30" spans="1:11" ht="27.75" customHeight="1">
      <c r="A30" s="148" t="s">
        <v>1780</v>
      </c>
      <c r="J30" s="99">
        <v>20</v>
      </c>
    </row>
    <row r="31" spans="1:11">
      <c r="J31" s="99">
        <v>21</v>
      </c>
    </row>
    <row r="32" spans="1:11">
      <c r="J32" s="99">
        <v>22</v>
      </c>
    </row>
    <row r="33" spans="10:10">
      <c r="J33" s="99">
        <v>23</v>
      </c>
    </row>
    <row r="34" spans="10:10">
      <c r="J34" s="99">
        <v>24</v>
      </c>
    </row>
    <row r="35" spans="10:10">
      <c r="J35" s="99">
        <v>25</v>
      </c>
    </row>
    <row r="36" spans="10:10">
      <c r="J36" s="99">
        <v>26</v>
      </c>
    </row>
    <row r="37" spans="10:10">
      <c r="J37" s="99">
        <v>27</v>
      </c>
    </row>
    <row r="38" spans="10:10">
      <c r="J38" s="99">
        <v>28</v>
      </c>
    </row>
    <row r="39" spans="10:10">
      <c r="J39" s="99">
        <v>29</v>
      </c>
    </row>
    <row r="40" spans="10:10">
      <c r="J40" s="99">
        <v>30</v>
      </c>
    </row>
    <row r="41" spans="10:10">
      <c r="J41" s="99">
        <v>31</v>
      </c>
    </row>
  </sheetData>
  <dataConsolidate/>
  <mergeCells count="43">
    <mergeCell ref="A1:C1"/>
    <mergeCell ref="B2:B3"/>
    <mergeCell ref="C2:D2"/>
    <mergeCell ref="C3:D3"/>
    <mergeCell ref="A4:A6"/>
    <mergeCell ref="B4:B6"/>
    <mergeCell ref="C4:D4"/>
    <mergeCell ref="C5:D5"/>
    <mergeCell ref="C6:D6"/>
    <mergeCell ref="A10:A12"/>
    <mergeCell ref="B10:B12"/>
    <mergeCell ref="C10:D10"/>
    <mergeCell ref="C11:D11"/>
    <mergeCell ref="C12:D12"/>
    <mergeCell ref="A7:A8"/>
    <mergeCell ref="B7:B8"/>
    <mergeCell ref="C7:D7"/>
    <mergeCell ref="C8:D8"/>
    <mergeCell ref="B9:D9"/>
    <mergeCell ref="A21:C21"/>
    <mergeCell ref="A13:A16"/>
    <mergeCell ref="B13:B16"/>
    <mergeCell ref="C13:D13"/>
    <mergeCell ref="C14:D14"/>
    <mergeCell ref="C15:D15"/>
    <mergeCell ref="C16:D16"/>
    <mergeCell ref="C17:D17"/>
    <mergeCell ref="A18:A19"/>
    <mergeCell ref="B18:B19"/>
    <mergeCell ref="C18:D18"/>
    <mergeCell ref="C19:D19"/>
    <mergeCell ref="C20:D20"/>
    <mergeCell ref="A22:A29"/>
    <mergeCell ref="B28:B29"/>
    <mergeCell ref="B23:B27"/>
    <mergeCell ref="B22:D22"/>
    <mergeCell ref="C23:D23"/>
    <mergeCell ref="C24:D24"/>
    <mergeCell ref="C25:D25"/>
    <mergeCell ref="C26:D26"/>
    <mergeCell ref="C27:D27"/>
    <mergeCell ref="C28:D28"/>
    <mergeCell ref="C29:D29"/>
  </mergeCells>
  <phoneticPr fontId="1"/>
  <dataValidations count="9">
    <dataValidation type="list" imeMode="halfAlpha" allowBlank="1" showInputMessage="1" showErrorMessage="1" sqref="E17" xr:uid="{CEDA85D8-C5A5-460F-8D53-B1DA954FCC61}">
      <formula1>$I$10:$K$10</formula1>
    </dataValidation>
    <dataValidation type="list" allowBlank="1" showInputMessage="1" showErrorMessage="1" sqref="E17" xr:uid="{4D2E3BE3-82AC-4303-A4DB-35419D619B2E}">
      <formula1>$G$11:$G$13</formula1>
    </dataValidation>
    <dataValidation imeMode="fullKatakana" allowBlank="1" showInputMessage="1" showErrorMessage="1" sqref="E22 E2" xr:uid="{955CE82C-9B88-4AB5-AE41-7D26A459FA4F}"/>
    <dataValidation imeMode="halfAlpha" allowBlank="1" showInputMessage="1" showErrorMessage="1" sqref="E26:E29 E4 E9:E10 E24 E7 E13:E14" xr:uid="{02B294F7-999C-42B4-A9FE-EE2D7ADC1E4E}"/>
    <dataValidation type="list" imeMode="halfAlpha" allowBlank="1" showInputMessage="1" showErrorMessage="1" sqref="E20" xr:uid="{22086E21-C60F-4EEE-998D-84855A6182B7}">
      <formula1>$G$16:$G$17</formula1>
    </dataValidation>
    <dataValidation type="list" allowBlank="1" showInputMessage="1" showErrorMessage="1" sqref="E20" xr:uid="{17F14F42-EEBE-4834-9CA6-DDE7ED9A55D6}">
      <formula1>$G$16:$G$17</formula1>
    </dataValidation>
    <dataValidation type="list" allowBlank="1" showInputMessage="1" showErrorMessage="1" sqref="E16 E19 E6 E12" xr:uid="{2304063A-47C5-46A9-AE36-4528826B1FF4}">
      <formula1>$J$11:$J$41</formula1>
    </dataValidation>
    <dataValidation type="list" imeMode="halfAlpha" allowBlank="1" showInputMessage="1" showErrorMessage="1" sqref="E18 E15 E5 E11" xr:uid="{BFD5EF8F-5D3B-40E9-BE93-56F2D3D9D65D}">
      <formula1>$I$11:$I$22</formula1>
    </dataValidation>
    <dataValidation type="list" allowBlank="1" showInputMessage="1" showErrorMessage="1" sqref="E18 E15 E5 E11" xr:uid="{BBB82164-FA73-4A49-88B7-F86350E780A9}">
      <formula1>$I$11:$I$21</formula1>
    </dataValidation>
  </dataValidations>
  <pageMargins left="0.7" right="0.7" top="0.75" bottom="0.75" header="0.3" footer="0.3"/>
  <pageSetup paperSize="9" scale="70" orientation="portrait" horizontalDpi="4294967292" verticalDpi="42949672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FF00"/>
  </sheetPr>
  <dimension ref="A1:K47"/>
  <sheetViews>
    <sheetView showGridLines="0" view="pageBreakPreview" zoomScaleNormal="115" zoomScaleSheetLayoutView="100" workbookViewId="0">
      <selection activeCell="D4" sqref="D4"/>
    </sheetView>
  </sheetViews>
  <sheetFormatPr defaultColWidth="9" defaultRowHeight="12"/>
  <cols>
    <col min="1" max="1" width="9" style="197"/>
    <col min="2" max="2" width="30.625" style="197" customWidth="1"/>
    <col min="3" max="3" width="19" style="184" bestFit="1" customWidth="1"/>
    <col min="4" max="4" width="24.75" style="184" bestFit="1" customWidth="1"/>
    <col min="5" max="6" width="10.625" style="184" customWidth="1"/>
    <col min="7" max="9" width="24.75" style="184" customWidth="1"/>
    <col min="10" max="10" width="4.375" style="184" customWidth="1"/>
    <col min="11" max="11" width="5.25" style="184" customWidth="1"/>
    <col min="12" max="16384" width="9" style="184"/>
  </cols>
  <sheetData>
    <row r="1" spans="1:10" ht="30" customHeight="1" thickBot="1">
      <c r="A1" s="315" t="s">
        <v>87</v>
      </c>
      <c r="B1" s="316"/>
      <c r="C1" s="316"/>
      <c r="D1" s="316"/>
      <c r="E1" s="316"/>
      <c r="F1" s="316"/>
      <c r="G1" s="316"/>
      <c r="H1" s="199"/>
      <c r="I1" s="199"/>
      <c r="J1" s="199"/>
    </row>
    <row r="2" spans="1:10" ht="30" customHeight="1" thickBot="1">
      <c r="A2" s="185"/>
      <c r="B2" s="202" t="s">
        <v>1821</v>
      </c>
      <c r="C2" s="186" t="s">
        <v>1861</v>
      </c>
      <c r="D2" s="187" t="s">
        <v>1862</v>
      </c>
      <c r="E2" s="186" t="s">
        <v>70</v>
      </c>
      <c r="F2" s="188" t="s">
        <v>71</v>
      </c>
      <c r="G2" s="317" t="s">
        <v>88</v>
      </c>
      <c r="H2" s="200"/>
      <c r="I2" s="200"/>
      <c r="J2" s="200"/>
    </row>
    <row r="3" spans="1:10" ht="30" customHeight="1">
      <c r="A3" s="189" t="s">
        <v>8</v>
      </c>
      <c r="B3" s="203" t="s">
        <v>1822</v>
      </c>
      <c r="C3" s="190">
        <v>44287</v>
      </c>
      <c r="D3" s="190">
        <v>45748</v>
      </c>
      <c r="E3" s="191">
        <f>DATEDIF(C3,D3+1,"y")</f>
        <v>4</v>
      </c>
      <c r="F3" s="192">
        <f>DATEDIF(C3,D3+1,"YM")</f>
        <v>0</v>
      </c>
      <c r="G3" s="318"/>
      <c r="H3" s="201"/>
      <c r="I3" s="201"/>
      <c r="J3" s="201"/>
    </row>
    <row r="4" spans="1:10" ht="30" customHeight="1">
      <c r="A4" s="193" t="s">
        <v>77</v>
      </c>
      <c r="B4" s="204"/>
      <c r="C4" s="194"/>
      <c r="D4" s="194"/>
      <c r="E4" s="195">
        <f>DATEDIF(C4,D4+1,"y")</f>
        <v>0</v>
      </c>
      <c r="F4" s="196">
        <f>DATEDIF(C4,D4+1,"YM")</f>
        <v>0</v>
      </c>
      <c r="G4" s="318"/>
      <c r="H4" s="201"/>
      <c r="I4" s="201"/>
      <c r="J4" s="201"/>
    </row>
    <row r="5" spans="1:10" ht="30" customHeight="1">
      <c r="A5" s="193" t="s">
        <v>73</v>
      </c>
      <c r="B5" s="204"/>
      <c r="C5" s="194"/>
      <c r="D5" s="194"/>
      <c r="E5" s="195">
        <f>DATEDIF(C5,D5+1,"y")</f>
        <v>0</v>
      </c>
      <c r="F5" s="196">
        <f>DATEDIF(C5,D5+1,"YM")</f>
        <v>0</v>
      </c>
      <c r="G5" s="318"/>
      <c r="H5" s="201"/>
      <c r="I5" s="201"/>
      <c r="J5" s="201"/>
    </row>
    <row r="6" spans="1:10" ht="30" customHeight="1">
      <c r="A6" s="193" t="s">
        <v>74</v>
      </c>
      <c r="B6" s="204"/>
      <c r="C6" s="194"/>
      <c r="D6" s="194"/>
      <c r="E6" s="195">
        <f t="shared" ref="E6:E8" si="0">DATEDIF(C6,D6+1,"y")</f>
        <v>0</v>
      </c>
      <c r="F6" s="196">
        <f t="shared" ref="F6:F8" si="1">DATEDIF(C6,D6+1,"YM")</f>
        <v>0</v>
      </c>
      <c r="G6" s="318"/>
      <c r="H6" s="201"/>
      <c r="I6" s="201"/>
      <c r="J6" s="201"/>
    </row>
    <row r="7" spans="1:10" ht="30" customHeight="1">
      <c r="A7" s="193" t="s">
        <v>75</v>
      </c>
      <c r="B7" s="204"/>
      <c r="C7" s="194"/>
      <c r="D7" s="194"/>
      <c r="E7" s="195">
        <f t="shared" si="0"/>
        <v>0</v>
      </c>
      <c r="F7" s="196">
        <f t="shared" si="1"/>
        <v>0</v>
      </c>
      <c r="G7" s="318"/>
      <c r="H7" s="201"/>
      <c r="I7" s="201"/>
      <c r="J7" s="201"/>
    </row>
    <row r="8" spans="1:10" ht="30" customHeight="1" thickBot="1">
      <c r="A8" s="193" t="s">
        <v>76</v>
      </c>
      <c r="B8" s="204"/>
      <c r="C8" s="194"/>
      <c r="D8" s="194"/>
      <c r="E8" s="195">
        <f t="shared" si="0"/>
        <v>0</v>
      </c>
      <c r="F8" s="196">
        <f t="shared" si="1"/>
        <v>0</v>
      </c>
      <c r="G8" s="318"/>
      <c r="H8" s="201"/>
      <c r="I8" s="201"/>
      <c r="J8" s="201"/>
    </row>
    <row r="9" spans="1:10" ht="30" customHeight="1" thickBot="1">
      <c r="A9" s="185"/>
      <c r="B9" s="202"/>
      <c r="C9" s="319" t="s">
        <v>72</v>
      </c>
      <c r="D9" s="319"/>
      <c r="E9" s="186">
        <f>SUM(E4:E8)</f>
        <v>0</v>
      </c>
      <c r="F9" s="188">
        <f>SUM(F4:F8)</f>
        <v>0</v>
      </c>
      <c r="G9" s="222" t="str">
        <f>CONCATENATE(E9+ROUNDDOWN(F9/12,0),"年",MOD(F9,12),"か月")</f>
        <v>0年0か月</v>
      </c>
      <c r="H9" s="199"/>
      <c r="I9" s="199"/>
      <c r="J9" s="199"/>
    </row>
    <row r="10" spans="1:10" ht="25.5" customHeight="1" thickBot="1">
      <c r="C10" s="314"/>
      <c r="D10" s="314"/>
      <c r="E10" s="314"/>
      <c r="F10" s="314"/>
      <c r="G10" s="314"/>
      <c r="H10" s="198"/>
      <c r="I10" s="198"/>
      <c r="J10" s="198"/>
    </row>
    <row r="11" spans="1:10" ht="25.5" customHeight="1">
      <c r="A11" s="320" t="s">
        <v>1850</v>
      </c>
      <c r="B11" s="321"/>
      <c r="C11" s="321"/>
      <c r="D11" s="321"/>
      <c r="E11" s="321"/>
      <c r="F11" s="321"/>
      <c r="G11" s="322"/>
      <c r="H11" s="207"/>
      <c r="I11" s="208"/>
      <c r="J11" s="208"/>
    </row>
    <row r="12" spans="1:10" ht="25.5" customHeight="1">
      <c r="A12" s="323"/>
      <c r="B12" s="324"/>
      <c r="C12" s="324"/>
      <c r="D12" s="324"/>
      <c r="E12" s="324"/>
      <c r="F12" s="324"/>
      <c r="G12" s="325"/>
      <c r="H12" s="207"/>
      <c r="I12" s="208"/>
      <c r="J12" s="208"/>
    </row>
    <row r="13" spans="1:10" ht="25.5" customHeight="1">
      <c r="A13" s="323"/>
      <c r="B13" s="324"/>
      <c r="C13" s="324"/>
      <c r="D13" s="324"/>
      <c r="E13" s="324"/>
      <c r="F13" s="324"/>
      <c r="G13" s="325"/>
      <c r="H13" s="207"/>
      <c r="I13" s="208"/>
      <c r="J13" s="208"/>
    </row>
    <row r="14" spans="1:10" ht="10.5" customHeight="1">
      <c r="A14" s="323"/>
      <c r="B14" s="324"/>
      <c r="C14" s="324"/>
      <c r="D14" s="324"/>
      <c r="E14" s="324"/>
      <c r="F14" s="324"/>
      <c r="G14" s="325"/>
      <c r="H14" s="207"/>
      <c r="I14" s="208"/>
      <c r="J14" s="208"/>
    </row>
    <row r="15" spans="1:10" ht="25.5" customHeight="1">
      <c r="A15" s="323"/>
      <c r="B15" s="324"/>
      <c r="C15" s="324"/>
      <c r="D15" s="324"/>
      <c r="E15" s="324"/>
      <c r="F15" s="324"/>
      <c r="G15" s="325"/>
      <c r="H15" s="207"/>
      <c r="I15" s="208"/>
      <c r="J15" s="208"/>
    </row>
    <row r="16" spans="1:10" ht="25.5" customHeight="1">
      <c r="A16" s="323"/>
      <c r="B16" s="324"/>
      <c r="C16" s="324"/>
      <c r="D16" s="324"/>
      <c r="E16" s="324"/>
      <c r="F16" s="324"/>
      <c r="G16" s="325"/>
      <c r="H16" s="207"/>
      <c r="I16" s="208"/>
      <c r="J16" s="208"/>
    </row>
    <row r="17" spans="1:10" ht="25.5" customHeight="1">
      <c r="A17" s="323"/>
      <c r="B17" s="324"/>
      <c r="C17" s="324"/>
      <c r="D17" s="324"/>
      <c r="E17" s="324"/>
      <c r="F17" s="324"/>
      <c r="G17" s="325"/>
      <c r="H17" s="207"/>
      <c r="I17" s="208"/>
      <c r="J17" s="208"/>
    </row>
    <row r="18" spans="1:10" ht="25.5" customHeight="1">
      <c r="A18" s="323"/>
      <c r="B18" s="324"/>
      <c r="C18" s="324"/>
      <c r="D18" s="324"/>
      <c r="E18" s="324"/>
      <c r="F18" s="324"/>
      <c r="G18" s="325"/>
      <c r="H18" s="207"/>
      <c r="I18" s="208"/>
      <c r="J18" s="208"/>
    </row>
    <row r="19" spans="1:10" ht="25.5" customHeight="1">
      <c r="A19" s="323"/>
      <c r="B19" s="324"/>
      <c r="C19" s="324"/>
      <c r="D19" s="324"/>
      <c r="E19" s="324"/>
      <c r="F19" s="324"/>
      <c r="G19" s="325"/>
      <c r="H19" s="207"/>
      <c r="I19" s="208"/>
      <c r="J19" s="208"/>
    </row>
    <row r="20" spans="1:10" ht="25.5" customHeight="1">
      <c r="A20" s="323"/>
      <c r="B20" s="324"/>
      <c r="C20" s="324"/>
      <c r="D20" s="324"/>
      <c r="E20" s="324"/>
      <c r="F20" s="324"/>
      <c r="G20" s="325"/>
      <c r="H20" s="207"/>
      <c r="I20" s="208"/>
      <c r="J20" s="208"/>
    </row>
    <row r="21" spans="1:10" ht="25.5" customHeight="1">
      <c r="A21" s="323"/>
      <c r="B21" s="324"/>
      <c r="C21" s="324"/>
      <c r="D21" s="324"/>
      <c r="E21" s="324"/>
      <c r="F21" s="324"/>
      <c r="G21" s="325"/>
      <c r="H21" s="207"/>
      <c r="I21" s="208"/>
      <c r="J21" s="208"/>
    </row>
    <row r="22" spans="1:10" ht="25.5" customHeight="1">
      <c r="A22" s="323"/>
      <c r="B22" s="324"/>
      <c r="C22" s="324"/>
      <c r="D22" s="324"/>
      <c r="E22" s="324"/>
      <c r="F22" s="324"/>
      <c r="G22" s="325"/>
      <c r="H22" s="207"/>
      <c r="I22" s="208"/>
      <c r="J22" s="208"/>
    </row>
    <row r="23" spans="1:10" ht="25.5" customHeight="1">
      <c r="A23" s="323"/>
      <c r="B23" s="324"/>
      <c r="C23" s="324"/>
      <c r="D23" s="324"/>
      <c r="E23" s="324"/>
      <c r="F23" s="324"/>
      <c r="G23" s="325"/>
      <c r="H23" s="207"/>
      <c r="I23" s="208"/>
      <c r="J23" s="208"/>
    </row>
    <row r="24" spans="1:10" ht="20.100000000000001" customHeight="1">
      <c r="A24" s="323"/>
      <c r="B24" s="324"/>
      <c r="C24" s="324"/>
      <c r="D24" s="324"/>
      <c r="E24" s="324"/>
      <c r="F24" s="324"/>
      <c r="G24" s="325"/>
      <c r="H24" s="207"/>
      <c r="I24" s="208"/>
      <c r="J24" s="208"/>
    </row>
    <row r="25" spans="1:10" ht="20.100000000000001" customHeight="1">
      <c r="A25" s="323"/>
      <c r="B25" s="324"/>
      <c r="C25" s="324"/>
      <c r="D25" s="324"/>
      <c r="E25" s="324"/>
      <c r="F25" s="324"/>
      <c r="G25" s="325"/>
      <c r="H25" s="207"/>
      <c r="I25" s="208"/>
      <c r="J25" s="208"/>
    </row>
    <row r="26" spans="1:10" ht="20.100000000000001" customHeight="1">
      <c r="A26" s="323"/>
      <c r="B26" s="324"/>
      <c r="C26" s="324"/>
      <c r="D26" s="324"/>
      <c r="E26" s="324"/>
      <c r="F26" s="324"/>
      <c r="G26" s="325"/>
      <c r="H26" s="207"/>
      <c r="I26" s="208"/>
      <c r="J26" s="208"/>
    </row>
    <row r="27" spans="1:10" ht="20.100000000000001" customHeight="1">
      <c r="A27" s="323"/>
      <c r="B27" s="324"/>
      <c r="C27" s="324"/>
      <c r="D27" s="324"/>
      <c r="E27" s="324"/>
      <c r="F27" s="324"/>
      <c r="G27" s="325"/>
      <c r="H27" s="207"/>
      <c r="I27" s="208"/>
      <c r="J27" s="208"/>
    </row>
    <row r="28" spans="1:10" ht="20.100000000000001" customHeight="1" thickBot="1">
      <c r="A28" s="326"/>
      <c r="B28" s="327"/>
      <c r="C28" s="327"/>
      <c r="D28" s="327"/>
      <c r="E28" s="327"/>
      <c r="F28" s="327"/>
      <c r="G28" s="328"/>
      <c r="H28" s="207"/>
      <c r="I28" s="208"/>
      <c r="J28" s="208"/>
    </row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pans="11:11" ht="20.100000000000001" customHeight="1"/>
    <row r="34" spans="11:11" ht="20.100000000000001" customHeight="1"/>
    <row r="35" spans="11:11" ht="20.100000000000001" customHeight="1"/>
    <row r="36" spans="11:11" ht="20.100000000000001" customHeight="1"/>
    <row r="37" spans="11:11" ht="20.100000000000001" customHeight="1"/>
    <row r="38" spans="11:11" ht="20.100000000000001" customHeight="1">
      <c r="K38" s="197"/>
    </row>
    <row r="39" spans="11:11" ht="20.100000000000001" customHeight="1">
      <c r="K39" s="197"/>
    </row>
    <row r="40" spans="11:11" ht="20.100000000000001" customHeight="1">
      <c r="K40" s="197"/>
    </row>
    <row r="41" spans="11:11" ht="20.100000000000001" customHeight="1">
      <c r="K41" s="197"/>
    </row>
    <row r="42" spans="11:11" ht="20.100000000000001" customHeight="1">
      <c r="K42" s="197"/>
    </row>
    <row r="43" spans="11:11" ht="20.100000000000001" customHeight="1">
      <c r="K43" s="197"/>
    </row>
    <row r="44" spans="11:11" ht="20.100000000000001" customHeight="1">
      <c r="K44" s="197"/>
    </row>
    <row r="45" spans="11:11" ht="20.100000000000001" customHeight="1">
      <c r="K45" s="197"/>
    </row>
    <row r="46" spans="11:11">
      <c r="K46" s="197"/>
    </row>
    <row r="47" spans="11:11">
      <c r="K47" s="197"/>
    </row>
  </sheetData>
  <sheetProtection selectLockedCells="1"/>
  <mergeCells count="5">
    <mergeCell ref="C10:G10"/>
    <mergeCell ref="A1:G1"/>
    <mergeCell ref="G2:G8"/>
    <mergeCell ref="C9:D9"/>
    <mergeCell ref="A11:G28"/>
  </mergeCells>
  <phoneticPr fontId="1"/>
  <dataValidations count="4">
    <dataValidation type="date" allowBlank="1" showInputMessage="1" showErrorMessage="1" sqref="C4" xr:uid="{7F80A2A2-C23B-4DE1-BE34-FA09116066B4}">
      <formula1>9223</formula1>
      <formula2>45747</formula2>
    </dataValidation>
    <dataValidation type="custom" showInputMessage="1" showErrorMessage="1" sqref="D4 D6:D8" xr:uid="{87795914-4776-4A8E-9F2B-025AC9960B2D}">
      <formula1>AND(C4&lt;D4,D4&lt;=$D$3,C4&lt;&gt;"")</formula1>
    </dataValidation>
    <dataValidation type="custom" showInputMessage="1" showErrorMessage="1" sqref="C6:C8 C5" xr:uid="{614CAC4C-D561-49AC-A871-BFA78F2DB977}">
      <formula1>AND(D4&lt;C5,C5&lt;$D$3,D4&lt;&gt;"")</formula1>
    </dataValidation>
    <dataValidation type="custom" showInputMessage="1" showErrorMessage="1" error="修正した場合、これ以降の年月日も修正が必要です！" sqref="D5" xr:uid="{1AA12035-56CF-4DC5-9554-19DB3AA36788}">
      <formula1>AND(C5&lt;D5,D5&lt;=$D$3,C5&lt;&gt;"")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landscape" r:id="rId1"/>
  <headerFooter scaleWithDoc="0"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CCF1F-4E55-4149-9AB0-340602E8986F}">
  <sheetPr codeName="Sheet6">
    <tabColor theme="8"/>
  </sheetPr>
  <dimension ref="A1:K47"/>
  <sheetViews>
    <sheetView showGridLines="0" view="pageBreakPreview" zoomScale="85" zoomScaleNormal="115" zoomScaleSheetLayoutView="85" workbookViewId="0">
      <selection sqref="A1:G1"/>
    </sheetView>
  </sheetViews>
  <sheetFormatPr defaultColWidth="9" defaultRowHeight="12"/>
  <cols>
    <col min="1" max="1" width="9" style="197"/>
    <col min="2" max="2" width="30.625" style="197" customWidth="1"/>
    <col min="3" max="3" width="19.625" style="184" bestFit="1" customWidth="1"/>
    <col min="4" max="4" width="25" style="184" bestFit="1" customWidth="1"/>
    <col min="5" max="6" width="10.625" style="184" customWidth="1"/>
    <col min="7" max="9" width="24.75" style="184" customWidth="1"/>
    <col min="10" max="10" width="4.375" style="184" customWidth="1"/>
    <col min="11" max="11" width="5.25" style="184" customWidth="1"/>
    <col min="12" max="16384" width="9" style="184"/>
  </cols>
  <sheetData>
    <row r="1" spans="1:10" ht="30" customHeight="1" thickBot="1">
      <c r="A1" s="315" t="s">
        <v>87</v>
      </c>
      <c r="B1" s="316"/>
      <c r="C1" s="316"/>
      <c r="D1" s="316"/>
      <c r="E1" s="316"/>
      <c r="F1" s="316"/>
      <c r="G1" s="316"/>
      <c r="H1" s="199"/>
      <c r="I1" s="199"/>
      <c r="J1" s="199"/>
    </row>
    <row r="2" spans="1:10" ht="30" customHeight="1" thickBot="1">
      <c r="A2" s="185"/>
      <c r="B2" s="202" t="s">
        <v>1821</v>
      </c>
      <c r="C2" s="186" t="s">
        <v>1861</v>
      </c>
      <c r="D2" s="187" t="s">
        <v>1862</v>
      </c>
      <c r="E2" s="186" t="s">
        <v>70</v>
      </c>
      <c r="F2" s="188" t="s">
        <v>71</v>
      </c>
      <c r="G2" s="317" t="s">
        <v>88</v>
      </c>
      <c r="H2" s="200"/>
      <c r="I2" s="200"/>
      <c r="J2" s="200"/>
    </row>
    <row r="3" spans="1:10" ht="30" customHeight="1">
      <c r="A3" s="189" t="s">
        <v>8</v>
      </c>
      <c r="B3" s="203" t="s">
        <v>1822</v>
      </c>
      <c r="C3" s="190">
        <v>44287</v>
      </c>
      <c r="D3" s="190">
        <v>45748</v>
      </c>
      <c r="E3" s="191">
        <f>DATEDIF(C3,D3+1,"y")</f>
        <v>4</v>
      </c>
      <c r="F3" s="192">
        <f>DATEDIF(C3,D3+1,"YM")</f>
        <v>0</v>
      </c>
      <c r="G3" s="318"/>
      <c r="H3" s="201"/>
      <c r="I3" s="201"/>
      <c r="J3" s="201"/>
    </row>
    <row r="4" spans="1:10" ht="30" customHeight="1">
      <c r="A4" s="193" t="s">
        <v>9</v>
      </c>
      <c r="B4" s="204" t="s">
        <v>1822</v>
      </c>
      <c r="C4" s="194">
        <v>43556</v>
      </c>
      <c r="D4" s="194">
        <v>45077</v>
      </c>
      <c r="E4" s="195">
        <f>DATEDIF(C4,D4+1,"y")</f>
        <v>4</v>
      </c>
      <c r="F4" s="196">
        <f>DATEDIF(C4,D4+1,"YM")</f>
        <v>2</v>
      </c>
      <c r="G4" s="318"/>
      <c r="H4" s="201"/>
      <c r="I4" s="201"/>
      <c r="J4" s="201"/>
    </row>
    <row r="5" spans="1:10" ht="30" customHeight="1">
      <c r="A5" s="193" t="s">
        <v>10</v>
      </c>
      <c r="B5" s="204" t="s">
        <v>1822</v>
      </c>
      <c r="C5" s="194">
        <v>45078</v>
      </c>
      <c r="D5" s="194">
        <v>45748</v>
      </c>
      <c r="E5" s="195">
        <f>DATEDIF(C5,D5+1,"y")</f>
        <v>1</v>
      </c>
      <c r="F5" s="196">
        <f>DATEDIF(C5,D5+1,"YM")</f>
        <v>10</v>
      </c>
      <c r="G5" s="318"/>
      <c r="H5" s="201"/>
      <c r="I5" s="201"/>
      <c r="J5" s="201"/>
    </row>
    <row r="6" spans="1:10" ht="30" customHeight="1">
      <c r="A6" s="193" t="s">
        <v>11</v>
      </c>
      <c r="B6" s="204"/>
      <c r="C6" s="194"/>
      <c r="D6" s="194"/>
      <c r="E6" s="195">
        <f t="shared" ref="E6:E8" si="0">DATEDIF(C6,D6+1,"y")</f>
        <v>0</v>
      </c>
      <c r="F6" s="196">
        <f t="shared" ref="F6:F8" si="1">DATEDIF(C6,D6+1,"YM")</f>
        <v>0</v>
      </c>
      <c r="G6" s="318"/>
      <c r="H6" s="201"/>
      <c r="I6" s="201"/>
      <c r="J6" s="201"/>
    </row>
    <row r="7" spans="1:10" ht="30" customHeight="1">
      <c r="A7" s="193" t="s">
        <v>12</v>
      </c>
      <c r="B7" s="204"/>
      <c r="C7" s="194"/>
      <c r="D7" s="194"/>
      <c r="E7" s="195">
        <f t="shared" si="0"/>
        <v>0</v>
      </c>
      <c r="F7" s="196">
        <f t="shared" si="1"/>
        <v>0</v>
      </c>
      <c r="G7" s="318"/>
      <c r="H7" s="201"/>
      <c r="I7" s="201"/>
      <c r="J7" s="201"/>
    </row>
    <row r="8" spans="1:10" ht="30" customHeight="1" thickBot="1">
      <c r="A8" s="193" t="s">
        <v>13</v>
      </c>
      <c r="B8" s="204"/>
      <c r="C8" s="194"/>
      <c r="D8" s="194"/>
      <c r="E8" s="195">
        <f t="shared" si="0"/>
        <v>0</v>
      </c>
      <c r="F8" s="196">
        <f t="shared" si="1"/>
        <v>0</v>
      </c>
      <c r="G8" s="318"/>
      <c r="H8" s="201"/>
      <c r="I8" s="201"/>
      <c r="J8" s="201"/>
    </row>
    <row r="9" spans="1:10" ht="30" customHeight="1" thickBot="1">
      <c r="A9" s="185"/>
      <c r="B9" s="202"/>
      <c r="C9" s="319" t="s">
        <v>72</v>
      </c>
      <c r="D9" s="319"/>
      <c r="E9" s="186">
        <f>SUM(E4:E8)</f>
        <v>5</v>
      </c>
      <c r="F9" s="188">
        <f>SUM(F4:F8)</f>
        <v>12</v>
      </c>
      <c r="G9" s="222" t="str">
        <f>CONCATENATE(E9+ROUNDDOWN(F9/12,0),"年",MOD(F9,12),"か月")</f>
        <v>6年0か月</v>
      </c>
      <c r="H9" s="199"/>
      <c r="I9" s="199"/>
      <c r="J9" s="199"/>
    </row>
    <row r="10" spans="1:10" ht="25.5" customHeight="1" thickBot="1">
      <c r="C10" s="314"/>
      <c r="D10" s="314"/>
      <c r="E10" s="314"/>
      <c r="F10" s="314"/>
      <c r="G10" s="314"/>
      <c r="H10" s="198"/>
      <c r="I10" s="198"/>
      <c r="J10" s="198"/>
    </row>
    <row r="11" spans="1:10" ht="25.5" customHeight="1">
      <c r="A11" s="320" t="s">
        <v>1850</v>
      </c>
      <c r="B11" s="321"/>
      <c r="C11" s="321"/>
      <c r="D11" s="321"/>
      <c r="E11" s="321"/>
      <c r="F11" s="321"/>
      <c r="G11" s="322"/>
      <c r="H11" s="207"/>
      <c r="I11" s="208"/>
      <c r="J11" s="208"/>
    </row>
    <row r="12" spans="1:10" ht="25.5" customHeight="1">
      <c r="A12" s="323"/>
      <c r="B12" s="324"/>
      <c r="C12" s="324"/>
      <c r="D12" s="324"/>
      <c r="E12" s="324"/>
      <c r="F12" s="324"/>
      <c r="G12" s="325"/>
      <c r="H12" s="207"/>
      <c r="I12" s="208"/>
      <c r="J12" s="208"/>
    </row>
    <row r="13" spans="1:10" ht="25.5" customHeight="1">
      <c r="A13" s="323"/>
      <c r="B13" s="324"/>
      <c r="C13" s="324"/>
      <c r="D13" s="324"/>
      <c r="E13" s="324"/>
      <c r="F13" s="324"/>
      <c r="G13" s="325"/>
      <c r="H13" s="207"/>
      <c r="I13" s="208"/>
      <c r="J13" s="208"/>
    </row>
    <row r="14" spans="1:10" ht="10.5" customHeight="1">
      <c r="A14" s="323"/>
      <c r="B14" s="324"/>
      <c r="C14" s="324"/>
      <c r="D14" s="324"/>
      <c r="E14" s="324"/>
      <c r="F14" s="324"/>
      <c r="G14" s="325"/>
      <c r="H14" s="207"/>
      <c r="I14" s="208"/>
      <c r="J14" s="208"/>
    </row>
    <row r="15" spans="1:10" ht="25.5" customHeight="1">
      <c r="A15" s="323"/>
      <c r="B15" s="324"/>
      <c r="C15" s="324"/>
      <c r="D15" s="324"/>
      <c r="E15" s="324"/>
      <c r="F15" s="324"/>
      <c r="G15" s="325"/>
      <c r="H15" s="207"/>
      <c r="I15" s="208"/>
      <c r="J15" s="208"/>
    </row>
    <row r="16" spans="1:10" ht="25.5" customHeight="1">
      <c r="A16" s="323"/>
      <c r="B16" s="324"/>
      <c r="C16" s="324"/>
      <c r="D16" s="324"/>
      <c r="E16" s="324"/>
      <c r="F16" s="324"/>
      <c r="G16" s="325"/>
      <c r="H16" s="207"/>
      <c r="I16" s="208"/>
      <c r="J16" s="208"/>
    </row>
    <row r="17" spans="1:10" ht="25.5" customHeight="1">
      <c r="A17" s="323"/>
      <c r="B17" s="324"/>
      <c r="C17" s="324"/>
      <c r="D17" s="324"/>
      <c r="E17" s="324"/>
      <c r="F17" s="324"/>
      <c r="G17" s="325"/>
      <c r="H17" s="207"/>
      <c r="I17" s="208"/>
      <c r="J17" s="208"/>
    </row>
    <row r="18" spans="1:10" ht="25.5" customHeight="1">
      <c r="A18" s="323"/>
      <c r="B18" s="324"/>
      <c r="C18" s="324"/>
      <c r="D18" s="324"/>
      <c r="E18" s="324"/>
      <c r="F18" s="324"/>
      <c r="G18" s="325"/>
      <c r="H18" s="207"/>
      <c r="I18" s="208"/>
      <c r="J18" s="208"/>
    </row>
    <row r="19" spans="1:10" ht="25.5" customHeight="1">
      <c r="A19" s="323"/>
      <c r="B19" s="324"/>
      <c r="C19" s="324"/>
      <c r="D19" s="324"/>
      <c r="E19" s="324"/>
      <c r="F19" s="324"/>
      <c r="G19" s="325"/>
      <c r="H19" s="207"/>
      <c r="I19" s="208"/>
      <c r="J19" s="208"/>
    </row>
    <row r="20" spans="1:10" ht="25.5" customHeight="1">
      <c r="A20" s="323"/>
      <c r="B20" s="324"/>
      <c r="C20" s="324"/>
      <c r="D20" s="324"/>
      <c r="E20" s="324"/>
      <c r="F20" s="324"/>
      <c r="G20" s="325"/>
      <c r="H20" s="207"/>
      <c r="I20" s="208"/>
      <c r="J20" s="208"/>
    </row>
    <row r="21" spans="1:10" ht="25.5" customHeight="1">
      <c r="A21" s="323"/>
      <c r="B21" s="324"/>
      <c r="C21" s="324"/>
      <c r="D21" s="324"/>
      <c r="E21" s="324"/>
      <c r="F21" s="324"/>
      <c r="G21" s="325"/>
      <c r="H21" s="207"/>
      <c r="I21" s="208"/>
      <c r="J21" s="208"/>
    </row>
    <row r="22" spans="1:10" ht="25.5" customHeight="1">
      <c r="A22" s="323"/>
      <c r="B22" s="324"/>
      <c r="C22" s="324"/>
      <c r="D22" s="324"/>
      <c r="E22" s="324"/>
      <c r="F22" s="324"/>
      <c r="G22" s="325"/>
      <c r="H22" s="207"/>
      <c r="I22" s="208"/>
      <c r="J22" s="208"/>
    </row>
    <row r="23" spans="1:10" ht="25.5" customHeight="1">
      <c r="A23" s="323"/>
      <c r="B23" s="324"/>
      <c r="C23" s="324"/>
      <c r="D23" s="324"/>
      <c r="E23" s="324"/>
      <c r="F23" s="324"/>
      <c r="G23" s="325"/>
      <c r="H23" s="207"/>
      <c r="I23" s="208"/>
      <c r="J23" s="208"/>
    </row>
    <row r="24" spans="1:10" ht="20.100000000000001" customHeight="1">
      <c r="A24" s="323"/>
      <c r="B24" s="324"/>
      <c r="C24" s="324"/>
      <c r="D24" s="324"/>
      <c r="E24" s="324"/>
      <c r="F24" s="324"/>
      <c r="G24" s="325"/>
      <c r="H24" s="207"/>
      <c r="I24" s="208"/>
      <c r="J24" s="208"/>
    </row>
    <row r="25" spans="1:10" ht="20.100000000000001" customHeight="1">
      <c r="A25" s="323"/>
      <c r="B25" s="324"/>
      <c r="C25" s="324"/>
      <c r="D25" s="324"/>
      <c r="E25" s="324"/>
      <c r="F25" s="324"/>
      <c r="G25" s="325"/>
      <c r="H25" s="207"/>
      <c r="I25" s="208"/>
      <c r="J25" s="208"/>
    </row>
    <row r="26" spans="1:10" ht="20.100000000000001" customHeight="1">
      <c r="A26" s="323"/>
      <c r="B26" s="324"/>
      <c r="C26" s="324"/>
      <c r="D26" s="324"/>
      <c r="E26" s="324"/>
      <c r="F26" s="324"/>
      <c r="G26" s="325"/>
      <c r="H26" s="207"/>
      <c r="I26" s="208"/>
      <c r="J26" s="208"/>
    </row>
    <row r="27" spans="1:10" ht="20.100000000000001" customHeight="1">
      <c r="A27" s="323"/>
      <c r="B27" s="324"/>
      <c r="C27" s="324"/>
      <c r="D27" s="324"/>
      <c r="E27" s="324"/>
      <c r="F27" s="324"/>
      <c r="G27" s="325"/>
      <c r="H27" s="207"/>
      <c r="I27" s="208"/>
      <c r="J27" s="208"/>
    </row>
    <row r="28" spans="1:10" ht="20.100000000000001" customHeight="1" thickBot="1">
      <c r="A28" s="326"/>
      <c r="B28" s="327"/>
      <c r="C28" s="327"/>
      <c r="D28" s="327"/>
      <c r="E28" s="327"/>
      <c r="F28" s="327"/>
      <c r="G28" s="328"/>
      <c r="H28" s="207"/>
      <c r="I28" s="208"/>
      <c r="J28" s="208"/>
    </row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spans="11:11" ht="20.100000000000001" customHeight="1"/>
    <row r="34" spans="11:11" ht="20.100000000000001" customHeight="1"/>
    <row r="35" spans="11:11" ht="20.100000000000001" customHeight="1"/>
    <row r="36" spans="11:11" ht="20.100000000000001" customHeight="1"/>
    <row r="37" spans="11:11" ht="20.100000000000001" customHeight="1"/>
    <row r="38" spans="11:11" ht="20.100000000000001" customHeight="1">
      <c r="K38" s="197"/>
    </row>
    <row r="39" spans="11:11" ht="20.100000000000001" customHeight="1">
      <c r="K39" s="197"/>
    </row>
    <row r="40" spans="11:11" ht="20.100000000000001" customHeight="1">
      <c r="K40" s="197"/>
    </row>
    <row r="41" spans="11:11" ht="20.100000000000001" customHeight="1">
      <c r="K41" s="197"/>
    </row>
    <row r="42" spans="11:11" ht="20.100000000000001" customHeight="1">
      <c r="K42" s="197"/>
    </row>
    <row r="43" spans="11:11" ht="20.100000000000001" customHeight="1">
      <c r="K43" s="197"/>
    </row>
    <row r="44" spans="11:11" ht="20.100000000000001" customHeight="1">
      <c r="K44" s="197"/>
    </row>
    <row r="45" spans="11:11" ht="20.100000000000001" customHeight="1">
      <c r="K45" s="197"/>
    </row>
    <row r="46" spans="11:11">
      <c r="K46" s="197"/>
    </row>
    <row r="47" spans="11:11">
      <c r="K47" s="197"/>
    </row>
  </sheetData>
  <sheetProtection selectLockedCells="1"/>
  <mergeCells count="5">
    <mergeCell ref="A1:G1"/>
    <mergeCell ref="G2:G8"/>
    <mergeCell ref="C9:D9"/>
    <mergeCell ref="C10:G10"/>
    <mergeCell ref="A11:G28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 scaleWithDoc="0"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781C-F899-48C2-868B-493C9B51CF06}">
  <sheetPr codeName="Sheet7"/>
  <dimension ref="A1:S36"/>
  <sheetViews>
    <sheetView view="pageBreakPreview" zoomScaleNormal="100" zoomScaleSheetLayoutView="100" workbookViewId="0">
      <selection activeCell="B1" sqref="B1"/>
    </sheetView>
  </sheetViews>
  <sheetFormatPr defaultColWidth="9" defaultRowHeight="13.5"/>
  <cols>
    <col min="1" max="1" width="0.5" style="99" customWidth="1"/>
    <col min="2" max="2" width="2.5" style="99" customWidth="1"/>
    <col min="3" max="3" width="9.375" style="99" customWidth="1"/>
    <col min="4" max="4" width="6.625" style="116" customWidth="1"/>
    <col min="5" max="5" width="3" style="116" bestFit="1" customWidth="1"/>
    <col min="6" max="6" width="6.625" style="116" customWidth="1"/>
    <col min="7" max="7" width="3" style="99" bestFit="1" customWidth="1"/>
    <col min="8" max="8" width="6.25" style="99" customWidth="1"/>
    <col min="9" max="9" width="2.875" style="99" customWidth="1"/>
    <col min="10" max="10" width="6.25" style="99" customWidth="1"/>
    <col min="11" max="11" width="2.875" style="116" customWidth="1"/>
    <col min="12" max="12" width="6.875" style="99" customWidth="1"/>
    <col min="13" max="13" width="7.625" style="99" customWidth="1"/>
    <col min="14" max="14" width="2.875" style="99" customWidth="1"/>
    <col min="15" max="15" width="6.25" style="99" customWidth="1"/>
    <col min="16" max="16" width="2.875" style="99" customWidth="1"/>
    <col min="17" max="17" width="6.25" style="99" customWidth="1"/>
    <col min="18" max="18" width="2.875" style="99" customWidth="1"/>
    <col min="19" max="19" width="0.5" style="99" customWidth="1"/>
    <col min="20" max="16384" width="9" style="99"/>
  </cols>
  <sheetData>
    <row r="1" spans="1:18" ht="16.5">
      <c r="A1" s="99" t="s">
        <v>48</v>
      </c>
      <c r="B1" s="106"/>
      <c r="C1" s="107"/>
      <c r="D1" s="108"/>
      <c r="E1" s="108"/>
      <c r="F1" s="108"/>
      <c r="G1" s="108"/>
      <c r="H1" s="108"/>
      <c r="I1" s="107"/>
      <c r="J1" s="107"/>
      <c r="K1" s="107"/>
      <c r="L1" s="107"/>
      <c r="M1" s="107"/>
      <c r="N1" s="107"/>
      <c r="O1" s="107"/>
      <c r="P1" s="107"/>
      <c r="Q1" s="330"/>
      <c r="R1" s="330"/>
    </row>
    <row r="2" spans="1:18" ht="16.5">
      <c r="B2" s="106"/>
      <c r="C2" s="107"/>
      <c r="D2" s="108"/>
      <c r="E2" s="108"/>
      <c r="F2" s="108"/>
      <c r="G2" s="108"/>
      <c r="H2" s="108"/>
      <c r="I2" s="107"/>
      <c r="J2" s="107"/>
      <c r="K2" s="107"/>
      <c r="L2" s="107"/>
      <c r="M2" s="107"/>
      <c r="N2" s="107"/>
      <c r="O2" s="107"/>
      <c r="P2" s="107"/>
      <c r="Q2" s="250"/>
      <c r="R2" s="250"/>
    </row>
    <row r="3" spans="1:18" ht="16.5">
      <c r="A3" s="109"/>
      <c r="B3" s="109"/>
      <c r="C3" s="109"/>
      <c r="D3" s="110"/>
      <c r="E3" s="110"/>
      <c r="F3" s="110"/>
      <c r="G3" s="110"/>
      <c r="H3" s="110"/>
      <c r="I3" s="109"/>
      <c r="J3" s="109"/>
      <c r="K3" s="109"/>
      <c r="L3" s="111" t="s">
        <v>43</v>
      </c>
      <c r="M3" s="112">
        <v>7</v>
      </c>
      <c r="N3" s="111" t="s">
        <v>45</v>
      </c>
      <c r="O3" s="113">
        <f>①基礎情報!E18</f>
        <v>0</v>
      </c>
      <c r="P3" s="111" t="s">
        <v>46</v>
      </c>
      <c r="Q3" s="113">
        <f>①基礎情報!E19</f>
        <v>0</v>
      </c>
      <c r="R3" s="114" t="s">
        <v>47</v>
      </c>
    </row>
    <row r="4" spans="1:18" ht="16.5">
      <c r="A4" s="109"/>
      <c r="B4" s="109"/>
      <c r="C4" s="109"/>
      <c r="D4" s="110"/>
      <c r="E4" s="110"/>
      <c r="F4" s="110"/>
      <c r="G4" s="110"/>
      <c r="H4" s="110"/>
      <c r="I4" s="109"/>
      <c r="J4" s="109"/>
      <c r="K4" s="109"/>
      <c r="L4" s="111"/>
      <c r="M4" s="112"/>
      <c r="N4" s="111"/>
      <c r="O4" s="113"/>
      <c r="P4" s="111"/>
      <c r="Q4" s="113"/>
      <c r="R4" s="114"/>
    </row>
    <row r="5" spans="1:18" ht="16.5">
      <c r="B5" s="115" t="s">
        <v>1783</v>
      </c>
      <c r="C5" s="109"/>
      <c r="D5" s="110"/>
      <c r="E5" s="110"/>
      <c r="F5" s="110"/>
      <c r="G5" s="110"/>
      <c r="H5" s="110"/>
    </row>
    <row r="6" spans="1:18" ht="35.25" customHeight="1">
      <c r="J6" s="116"/>
      <c r="K6" s="413"/>
      <c r="L6" s="413"/>
      <c r="M6" s="413"/>
      <c r="N6" s="413"/>
    </row>
    <row r="7" spans="1:18" hidden="1">
      <c r="J7" s="116"/>
      <c r="K7" s="413"/>
      <c r="L7" s="413"/>
      <c r="M7" s="413"/>
      <c r="N7" s="413"/>
      <c r="O7" s="396"/>
      <c r="P7" s="396"/>
      <c r="Q7" s="396"/>
      <c r="R7" s="396"/>
    </row>
    <row r="8" spans="1:18" ht="11.25" hidden="1" customHeight="1"/>
    <row r="9" spans="1:18" ht="42" customHeight="1">
      <c r="B9" s="331" t="s">
        <v>1784</v>
      </c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</row>
    <row r="10" spans="1:18" ht="6" customHeight="1">
      <c r="B10" s="332" t="s">
        <v>1785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</row>
    <row r="11" spans="1:18" ht="24" customHeight="1">
      <c r="B11" s="332"/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</row>
    <row r="12" spans="1:18" ht="1.5" customHeight="1" thickBot="1"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</row>
    <row r="13" spans="1:18" ht="21.95" customHeight="1">
      <c r="B13" s="333" t="s">
        <v>65</v>
      </c>
      <c r="C13" s="399"/>
      <c r="D13" s="368">
        <f>①基礎情報!E2</f>
        <v>0</v>
      </c>
      <c r="E13" s="369"/>
      <c r="F13" s="369"/>
      <c r="G13" s="369"/>
      <c r="H13" s="369"/>
      <c r="I13" s="369"/>
      <c r="J13" s="369"/>
      <c r="K13" s="370"/>
      <c r="L13" s="356" t="s">
        <v>1786</v>
      </c>
      <c r="M13" s="358">
        <f>①基礎情報!E4</f>
        <v>0</v>
      </c>
      <c r="N13" s="349" t="s">
        <v>19</v>
      </c>
      <c r="O13" s="347">
        <f>①基礎情報!E5</f>
        <v>0</v>
      </c>
      <c r="P13" s="349" t="s">
        <v>20</v>
      </c>
      <c r="Q13" s="347">
        <f>①基礎情報!E6</f>
        <v>0</v>
      </c>
      <c r="R13" s="351" t="s">
        <v>21</v>
      </c>
    </row>
    <row r="14" spans="1:18" ht="30" customHeight="1" thickBot="1">
      <c r="B14" s="397" t="s">
        <v>1787</v>
      </c>
      <c r="C14" s="398"/>
      <c r="D14" s="353">
        <f>①基礎情報!E3</f>
        <v>0</v>
      </c>
      <c r="E14" s="354"/>
      <c r="F14" s="354"/>
      <c r="G14" s="354"/>
      <c r="H14" s="354"/>
      <c r="I14" s="354"/>
      <c r="J14" s="354"/>
      <c r="K14" s="355"/>
      <c r="L14" s="357"/>
      <c r="M14" s="359"/>
      <c r="N14" s="350"/>
      <c r="O14" s="348"/>
      <c r="P14" s="350"/>
      <c r="Q14" s="348"/>
      <c r="R14" s="352"/>
    </row>
    <row r="15" spans="1:18" ht="30" customHeight="1">
      <c r="B15" s="333" t="s">
        <v>52</v>
      </c>
      <c r="C15" s="334"/>
      <c r="D15" s="117" t="s">
        <v>35</v>
      </c>
      <c r="E15" s="337">
        <f>①基礎情報!E7</f>
        <v>0</v>
      </c>
      <c r="F15" s="337"/>
      <c r="G15" s="118" t="s">
        <v>98</v>
      </c>
      <c r="H15" s="118"/>
      <c r="I15" s="118"/>
      <c r="J15" s="118"/>
      <c r="K15" s="118"/>
      <c r="L15" s="119"/>
      <c r="M15" s="338" t="s">
        <v>53</v>
      </c>
      <c r="N15" s="339"/>
      <c r="O15" s="339"/>
      <c r="P15" s="339"/>
      <c r="Q15" s="339"/>
      <c r="R15" s="340"/>
    </row>
    <row r="16" spans="1:18" ht="30" customHeight="1" thickBot="1">
      <c r="B16" s="335"/>
      <c r="C16" s="336"/>
      <c r="D16" s="341">
        <f>①基礎情報!E8</f>
        <v>0</v>
      </c>
      <c r="E16" s="342"/>
      <c r="F16" s="342"/>
      <c r="G16" s="342"/>
      <c r="H16" s="342"/>
      <c r="I16" s="342"/>
      <c r="J16" s="342"/>
      <c r="K16" s="342"/>
      <c r="L16" s="343"/>
      <c r="M16" s="344">
        <f>①基礎情報!E9</f>
        <v>0</v>
      </c>
      <c r="N16" s="345"/>
      <c r="O16" s="345"/>
      <c r="P16" s="345"/>
      <c r="Q16" s="345"/>
      <c r="R16" s="346"/>
    </row>
    <row r="17" spans="1:19" ht="30" customHeight="1">
      <c r="B17" s="371" t="s">
        <v>1788</v>
      </c>
      <c r="C17" s="372"/>
      <c r="D17" s="375">
        <f>①基礎情報!E10</f>
        <v>0</v>
      </c>
      <c r="E17" s="376"/>
      <c r="F17" s="376"/>
      <c r="G17" s="120" t="s">
        <v>19</v>
      </c>
      <c r="H17" s="377" t="s">
        <v>1844</v>
      </c>
      <c r="I17" s="377"/>
      <c r="J17" s="377"/>
      <c r="K17" s="378"/>
      <c r="L17" s="381">
        <f>①基礎情報!E13</f>
        <v>0</v>
      </c>
      <c r="M17" s="382"/>
      <c r="N17" s="382"/>
      <c r="O17" s="382"/>
      <c r="P17" s="382"/>
      <c r="Q17" s="382"/>
      <c r="R17" s="383"/>
    </row>
    <row r="18" spans="1:19" ht="30" customHeight="1" thickBot="1">
      <c r="B18" s="373"/>
      <c r="C18" s="374"/>
      <c r="D18" s="121">
        <f>①基礎情報!E11</f>
        <v>0</v>
      </c>
      <c r="E18" s="122" t="s">
        <v>20</v>
      </c>
      <c r="F18" s="123">
        <f>①基礎情報!E12</f>
        <v>0</v>
      </c>
      <c r="G18" s="124" t="s">
        <v>21</v>
      </c>
      <c r="H18" s="379"/>
      <c r="I18" s="379"/>
      <c r="J18" s="379"/>
      <c r="K18" s="380"/>
      <c r="L18" s="386">
        <f>①基礎情報!E14</f>
        <v>0</v>
      </c>
      <c r="M18" s="387"/>
      <c r="N18" s="125" t="s">
        <v>19</v>
      </c>
      <c r="O18" s="123">
        <f>①基礎情報!E15</f>
        <v>0</v>
      </c>
      <c r="P18" s="125" t="s">
        <v>20</v>
      </c>
      <c r="Q18" s="123">
        <f>①基礎情報!E16</f>
        <v>0</v>
      </c>
      <c r="R18" s="126" t="s">
        <v>21</v>
      </c>
    </row>
    <row r="19" spans="1:19" ht="30" customHeight="1" thickBot="1">
      <c r="B19" s="408" t="s">
        <v>41</v>
      </c>
      <c r="C19" s="409"/>
      <c r="D19" s="410">
        <f>①基礎情報!E17</f>
        <v>0</v>
      </c>
      <c r="E19" s="411"/>
      <c r="F19" s="411"/>
      <c r="G19" s="411"/>
      <c r="H19" s="412"/>
      <c r="I19" s="392" t="s">
        <v>1789</v>
      </c>
      <c r="J19" s="393"/>
      <c r="K19" s="393"/>
      <c r="L19" s="393"/>
      <c r="M19" s="393"/>
      <c r="N19" s="393"/>
      <c r="O19" s="393"/>
      <c r="P19" s="393"/>
      <c r="Q19" s="393"/>
      <c r="R19" s="394"/>
    </row>
    <row r="20" spans="1:19" ht="24.95" customHeight="1">
      <c r="B20" s="338" t="s">
        <v>1790</v>
      </c>
      <c r="C20" s="339"/>
      <c r="D20" s="127"/>
      <c r="E20" s="389" t="s">
        <v>1791</v>
      </c>
      <c r="F20" s="390"/>
      <c r="G20" s="390"/>
      <c r="H20" s="419"/>
      <c r="I20" s="389" t="s">
        <v>1792</v>
      </c>
      <c r="J20" s="390"/>
      <c r="K20" s="390"/>
      <c r="L20" s="419"/>
      <c r="M20" s="389" t="s">
        <v>22</v>
      </c>
      <c r="N20" s="419"/>
      <c r="O20" s="389" t="s">
        <v>1793</v>
      </c>
      <c r="P20" s="390"/>
      <c r="Q20" s="390"/>
      <c r="R20" s="391"/>
    </row>
    <row r="21" spans="1:19" ht="24.95" customHeight="1">
      <c r="B21" s="417"/>
      <c r="C21" s="377"/>
      <c r="D21" s="128" t="s">
        <v>9</v>
      </c>
      <c r="E21" s="360">
        <f>②対象期間!B4</f>
        <v>0</v>
      </c>
      <c r="F21" s="361"/>
      <c r="G21" s="361"/>
      <c r="H21" s="362"/>
      <c r="I21" s="363">
        <f>②対象期間!C4</f>
        <v>0</v>
      </c>
      <c r="J21" s="364"/>
      <c r="K21" s="364"/>
      <c r="L21" s="365"/>
      <c r="M21" s="366" t="s">
        <v>22</v>
      </c>
      <c r="N21" s="367"/>
      <c r="O21" s="363">
        <f>②対象期間!D4</f>
        <v>0</v>
      </c>
      <c r="P21" s="364"/>
      <c r="Q21" s="364"/>
      <c r="R21" s="388"/>
      <c r="S21" s="129"/>
    </row>
    <row r="22" spans="1:19" ht="24.95" customHeight="1">
      <c r="B22" s="417"/>
      <c r="C22" s="377"/>
      <c r="D22" s="130" t="s">
        <v>10</v>
      </c>
      <c r="E22" s="360">
        <f>②対象期間!B5</f>
        <v>0</v>
      </c>
      <c r="F22" s="361"/>
      <c r="G22" s="361"/>
      <c r="H22" s="362"/>
      <c r="I22" s="363">
        <f>②対象期間!C5</f>
        <v>0</v>
      </c>
      <c r="J22" s="364"/>
      <c r="K22" s="364"/>
      <c r="L22" s="365"/>
      <c r="M22" s="406" t="s">
        <v>22</v>
      </c>
      <c r="N22" s="407"/>
      <c r="O22" s="363">
        <f>②対象期間!D5</f>
        <v>0</v>
      </c>
      <c r="P22" s="364"/>
      <c r="Q22" s="364"/>
      <c r="R22" s="388"/>
      <c r="S22" s="129"/>
    </row>
    <row r="23" spans="1:19" ht="24.95" customHeight="1">
      <c r="B23" s="417"/>
      <c r="C23" s="377"/>
      <c r="D23" s="130" t="s">
        <v>11</v>
      </c>
      <c r="E23" s="360">
        <f>②対象期間!B6</f>
        <v>0</v>
      </c>
      <c r="F23" s="361"/>
      <c r="G23" s="361"/>
      <c r="H23" s="362"/>
      <c r="I23" s="363">
        <f>②対象期間!C6</f>
        <v>0</v>
      </c>
      <c r="J23" s="364"/>
      <c r="K23" s="364"/>
      <c r="L23" s="365"/>
      <c r="M23" s="406" t="s">
        <v>22</v>
      </c>
      <c r="N23" s="407"/>
      <c r="O23" s="363">
        <f>②対象期間!D6</f>
        <v>0</v>
      </c>
      <c r="P23" s="364"/>
      <c r="Q23" s="364"/>
      <c r="R23" s="388"/>
      <c r="S23" s="129"/>
    </row>
    <row r="24" spans="1:19" ht="24.95" customHeight="1">
      <c r="B24" s="417"/>
      <c r="C24" s="377"/>
      <c r="D24" s="130" t="s">
        <v>12</v>
      </c>
      <c r="E24" s="360">
        <f>②対象期間!B7</f>
        <v>0</v>
      </c>
      <c r="F24" s="361"/>
      <c r="G24" s="361"/>
      <c r="H24" s="362"/>
      <c r="I24" s="363">
        <f>②対象期間!C7</f>
        <v>0</v>
      </c>
      <c r="J24" s="364"/>
      <c r="K24" s="364"/>
      <c r="L24" s="365"/>
      <c r="M24" s="406" t="s">
        <v>22</v>
      </c>
      <c r="N24" s="407"/>
      <c r="O24" s="363">
        <f>②対象期間!D7</f>
        <v>0</v>
      </c>
      <c r="P24" s="364"/>
      <c r="Q24" s="364"/>
      <c r="R24" s="388"/>
      <c r="S24" s="129"/>
    </row>
    <row r="25" spans="1:19" ht="24.95" customHeight="1" thickBot="1">
      <c r="B25" s="417"/>
      <c r="C25" s="377"/>
      <c r="D25" s="130" t="s">
        <v>13</v>
      </c>
      <c r="E25" s="360">
        <f>②対象期間!B8</f>
        <v>0</v>
      </c>
      <c r="F25" s="361"/>
      <c r="G25" s="361"/>
      <c r="H25" s="362"/>
      <c r="I25" s="363">
        <f>②対象期間!C8</f>
        <v>0</v>
      </c>
      <c r="J25" s="364"/>
      <c r="K25" s="364"/>
      <c r="L25" s="365"/>
      <c r="M25" s="384" t="s">
        <v>22</v>
      </c>
      <c r="N25" s="385"/>
      <c r="O25" s="363">
        <f>②対象期間!D8</f>
        <v>0</v>
      </c>
      <c r="P25" s="364"/>
      <c r="Q25" s="364"/>
      <c r="R25" s="388"/>
      <c r="S25" s="129"/>
    </row>
    <row r="26" spans="1:19" ht="24.95" customHeight="1" thickBot="1">
      <c r="B26" s="418"/>
      <c r="C26" s="379"/>
      <c r="D26" s="400" t="s">
        <v>93</v>
      </c>
      <c r="E26" s="401"/>
      <c r="F26" s="401"/>
      <c r="G26" s="401"/>
      <c r="H26" s="401"/>
      <c r="I26" s="401"/>
      <c r="J26" s="401"/>
      <c r="K26" s="401"/>
      <c r="L26" s="402"/>
      <c r="M26" s="403" t="str">
        <f>②対象期間!G9</f>
        <v>0年0か月</v>
      </c>
      <c r="N26" s="404"/>
      <c r="O26" s="404"/>
      <c r="P26" s="404"/>
      <c r="Q26" s="404"/>
      <c r="R26" s="405"/>
      <c r="S26" s="129"/>
    </row>
    <row r="27" spans="1:19" ht="9" customHeight="1">
      <c r="B27" s="131"/>
      <c r="C27" s="131"/>
      <c r="D27" s="132"/>
      <c r="E27" s="132"/>
      <c r="F27" s="132"/>
      <c r="G27" s="132"/>
      <c r="H27" s="132"/>
      <c r="I27" s="132"/>
      <c r="J27" s="132"/>
      <c r="K27" s="132"/>
      <c r="L27" s="132"/>
      <c r="M27" s="133"/>
      <c r="N27" s="133"/>
      <c r="O27" s="133"/>
      <c r="P27" s="133"/>
      <c r="Q27" s="133"/>
      <c r="R27" s="133"/>
      <c r="S27" s="129"/>
    </row>
    <row r="28" spans="1:19" ht="20.25" customHeight="1">
      <c r="B28" s="134"/>
      <c r="C28" s="134"/>
      <c r="D28" s="135"/>
      <c r="E28" s="135"/>
      <c r="F28" s="265" t="s">
        <v>1781</v>
      </c>
      <c r="G28" s="265"/>
      <c r="H28" s="265"/>
      <c r="I28" s="265"/>
      <c r="J28" s="265"/>
      <c r="K28" s="265"/>
      <c r="L28" s="265"/>
      <c r="M28" s="265"/>
      <c r="N28" s="265"/>
      <c r="O28" s="265"/>
      <c r="P28" s="265"/>
      <c r="Q28" s="265"/>
      <c r="R28" s="265"/>
      <c r="S28" s="265"/>
    </row>
    <row r="29" spans="1:19" ht="35.25" customHeight="1">
      <c r="B29" s="134"/>
      <c r="C29" s="134"/>
      <c r="D29" s="255">
        <f>①基礎情報!E20</f>
        <v>0</v>
      </c>
      <c r="E29" s="329" t="s">
        <v>1853</v>
      </c>
      <c r="F29" s="329"/>
      <c r="G29" s="329"/>
      <c r="H29" s="329"/>
      <c r="I29" s="329"/>
      <c r="J29" s="329"/>
      <c r="K29" s="329"/>
      <c r="L29" s="329"/>
      <c r="M29" s="329"/>
      <c r="N29" s="329"/>
      <c r="O29" s="329"/>
      <c r="P29" s="329"/>
      <c r="Q29" s="329"/>
      <c r="R29" s="136"/>
      <c r="S29" s="137"/>
    </row>
    <row r="30" spans="1:19" ht="8.25" customHeight="1" thickBot="1">
      <c r="B30" s="134"/>
      <c r="C30" s="134"/>
      <c r="D30" s="138"/>
      <c r="E30" s="138"/>
      <c r="F30" s="138"/>
      <c r="G30" s="138"/>
      <c r="H30" s="138"/>
      <c r="I30" s="138"/>
      <c r="J30" s="138"/>
      <c r="K30" s="138"/>
      <c r="L30" s="138"/>
      <c r="M30" s="139"/>
      <c r="N30" s="139"/>
      <c r="O30" s="139"/>
      <c r="P30" s="139"/>
      <c r="Q30" s="139"/>
      <c r="R30" s="139"/>
      <c r="S30" s="129"/>
    </row>
    <row r="31" spans="1:19" ht="37.5" customHeight="1">
      <c r="A31" s="140"/>
      <c r="B31" s="414" t="s">
        <v>1794</v>
      </c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415"/>
      <c r="N31" s="415"/>
      <c r="O31" s="415"/>
      <c r="P31" s="415"/>
      <c r="Q31" s="415"/>
      <c r="R31" s="415"/>
      <c r="S31" s="141"/>
    </row>
    <row r="32" spans="1:19" ht="21" customHeight="1">
      <c r="B32" s="416" t="s">
        <v>1827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  <c r="N32" s="416"/>
      <c r="O32" s="416"/>
      <c r="P32" s="416"/>
      <c r="Q32" s="416"/>
      <c r="R32" s="416"/>
      <c r="S32" s="129"/>
    </row>
    <row r="33" spans="2:19" ht="26.25" customHeight="1">
      <c r="B33" s="395" t="s">
        <v>1795</v>
      </c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129"/>
    </row>
    <row r="34" spans="2:19">
      <c r="B34" s="142"/>
      <c r="C34" s="142"/>
      <c r="D34" s="143"/>
      <c r="E34" s="143"/>
      <c r="F34" s="143"/>
      <c r="G34" s="142"/>
      <c r="H34" s="142"/>
      <c r="I34" s="142"/>
      <c r="J34" s="142"/>
      <c r="K34" s="143"/>
      <c r="L34" s="142"/>
      <c r="M34" s="142"/>
      <c r="N34" s="142"/>
      <c r="O34" s="142"/>
      <c r="P34" s="142"/>
      <c r="Q34" s="142"/>
      <c r="R34" s="142"/>
      <c r="S34" s="129"/>
    </row>
    <row r="35" spans="2:19">
      <c r="S35" s="129"/>
    </row>
    <row r="36" spans="2:19">
      <c r="S36" s="129"/>
    </row>
  </sheetData>
  <mergeCells count="62">
    <mergeCell ref="B31:R31"/>
    <mergeCell ref="B32:R32"/>
    <mergeCell ref="E24:H24"/>
    <mergeCell ref="I24:L24"/>
    <mergeCell ref="M24:N24"/>
    <mergeCell ref="O24:R24"/>
    <mergeCell ref="B20:C26"/>
    <mergeCell ref="E20:H20"/>
    <mergeCell ref="I20:L20"/>
    <mergeCell ref="M20:N20"/>
    <mergeCell ref="E23:H23"/>
    <mergeCell ref="I23:L23"/>
    <mergeCell ref="M23:N23"/>
    <mergeCell ref="O23:R23"/>
    <mergeCell ref="E25:H25"/>
    <mergeCell ref="I25:L25"/>
    <mergeCell ref="B33:R33"/>
    <mergeCell ref="O7:P7"/>
    <mergeCell ref="B14:C14"/>
    <mergeCell ref="B13:C13"/>
    <mergeCell ref="D26:L26"/>
    <mergeCell ref="M26:R26"/>
    <mergeCell ref="F28:S28"/>
    <mergeCell ref="O25:R25"/>
    <mergeCell ref="E22:H22"/>
    <mergeCell ref="I22:L22"/>
    <mergeCell ref="M22:N22"/>
    <mergeCell ref="O22:R22"/>
    <mergeCell ref="B19:C19"/>
    <mergeCell ref="D19:H19"/>
    <mergeCell ref="Q7:R7"/>
    <mergeCell ref="K6:N7"/>
    <mergeCell ref="B17:C18"/>
    <mergeCell ref="D17:F17"/>
    <mergeCell ref="H17:K18"/>
    <mergeCell ref="L17:R17"/>
    <mergeCell ref="M25:N25"/>
    <mergeCell ref="L18:M18"/>
    <mergeCell ref="O21:R21"/>
    <mergeCell ref="O20:R20"/>
    <mergeCell ref="I19:R19"/>
    <mergeCell ref="N13:N14"/>
    <mergeCell ref="E21:H21"/>
    <mergeCell ref="I21:L21"/>
    <mergeCell ref="M21:N21"/>
    <mergeCell ref="D13:K13"/>
    <mergeCell ref="E29:Q29"/>
    <mergeCell ref="Q1:R1"/>
    <mergeCell ref="B9:R9"/>
    <mergeCell ref="B10:R12"/>
    <mergeCell ref="B15:C16"/>
    <mergeCell ref="E15:F15"/>
    <mergeCell ref="M15:R15"/>
    <mergeCell ref="D16:L16"/>
    <mergeCell ref="M16:R16"/>
    <mergeCell ref="O13:O14"/>
    <mergeCell ref="P13:P14"/>
    <mergeCell ref="Q13:Q14"/>
    <mergeCell ref="R13:R14"/>
    <mergeCell ref="D14:K14"/>
    <mergeCell ref="L13:L14"/>
    <mergeCell ref="M13:M14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B7CA-0F38-492C-BC6D-C20D1D0DC2D5}">
  <sheetPr codeName="Sheet8"/>
  <dimension ref="A1:BN84"/>
  <sheetViews>
    <sheetView showGridLines="0" showZeros="0" view="pageBreakPreview" topLeftCell="A28" zoomScaleNormal="100" zoomScaleSheetLayoutView="100" workbookViewId="0"/>
  </sheetViews>
  <sheetFormatPr defaultColWidth="2.75" defaultRowHeight="13.5"/>
  <cols>
    <col min="1" max="1" width="1.5" style="152" customWidth="1"/>
    <col min="2" max="2" width="3.25" style="152" customWidth="1"/>
    <col min="3" max="3" width="3.5" style="152" customWidth="1"/>
    <col min="4" max="12" width="3.25" style="152" customWidth="1"/>
    <col min="13" max="13" width="3.375" style="152" customWidth="1"/>
    <col min="14" max="19" width="3.25" style="152" customWidth="1"/>
    <col min="20" max="20" width="5.875" style="152" customWidth="1"/>
    <col min="21" max="21" width="3.5" style="152" customWidth="1"/>
    <col min="22" max="30" width="3.25" style="152" customWidth="1"/>
    <col min="31" max="31" width="1.875" style="152" customWidth="1"/>
    <col min="32" max="32" width="2.5" style="152" customWidth="1"/>
    <col min="33" max="33" width="2.75" style="152"/>
    <col min="34" max="34" width="2" style="152" customWidth="1"/>
    <col min="35" max="16384" width="2.75" style="152"/>
  </cols>
  <sheetData>
    <row r="1" spans="1:66" ht="30" customHeight="1">
      <c r="B1" s="257" t="s">
        <v>1859</v>
      </c>
      <c r="C1" s="256"/>
      <c r="D1" s="482" t="s">
        <v>1860</v>
      </c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256"/>
      <c r="AD1" s="256"/>
      <c r="AE1" s="256"/>
      <c r="AF1" s="151"/>
    </row>
    <row r="2" spans="1:66" ht="18.75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4"/>
      <c r="V2" s="154"/>
      <c r="W2" s="155"/>
      <c r="X2" s="156" t="s">
        <v>1813</v>
      </c>
      <c r="Y2" s="481">
        <f>①基礎情報!E18</f>
        <v>0</v>
      </c>
      <c r="Z2" s="481"/>
      <c r="AA2" s="157" t="s">
        <v>20</v>
      </c>
      <c r="AB2" s="481">
        <f>①基礎情報!E19</f>
        <v>0</v>
      </c>
      <c r="AC2" s="481"/>
      <c r="AD2" s="158" t="s">
        <v>97</v>
      </c>
      <c r="AE2" s="153"/>
      <c r="AF2" s="151"/>
    </row>
    <row r="3" spans="1:66" ht="18.75" customHeight="1">
      <c r="A3" s="153"/>
      <c r="B3" s="529" t="s">
        <v>1802</v>
      </c>
      <c r="C3" s="529"/>
      <c r="D3" s="529"/>
      <c r="E3" s="529"/>
      <c r="F3" s="529"/>
      <c r="G3" s="529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9"/>
      <c r="V3" s="159"/>
      <c r="X3" s="160"/>
      <c r="Z3" s="161"/>
      <c r="AA3" s="162"/>
      <c r="AB3" s="161"/>
      <c r="AC3" s="163"/>
      <c r="AD3" s="164"/>
      <c r="AE3" s="153"/>
      <c r="AF3" s="151"/>
    </row>
    <row r="4" spans="1:66" ht="17.25" customHeight="1">
      <c r="A4" s="153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530"/>
      <c r="Z4" s="530"/>
      <c r="AA4" s="530"/>
      <c r="AB4" s="165"/>
      <c r="AC4" s="530"/>
      <c r="AD4" s="530"/>
      <c r="AE4" s="153"/>
      <c r="AF4" s="151"/>
    </row>
    <row r="5" spans="1:66" ht="30" customHeight="1">
      <c r="A5" s="153"/>
      <c r="B5" s="165"/>
      <c r="C5" s="165"/>
      <c r="D5" s="531" t="s">
        <v>61</v>
      </c>
      <c r="E5" s="531"/>
      <c r="F5" s="532">
        <f>①基礎情報!E8</f>
        <v>0</v>
      </c>
      <c r="G5" s="532"/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3"/>
      <c r="Z5" s="533"/>
      <c r="AA5" s="534"/>
      <c r="AB5" s="165"/>
      <c r="AC5" s="165"/>
      <c r="AD5" s="165"/>
      <c r="AE5" s="153"/>
      <c r="AF5" s="151"/>
    </row>
    <row r="6" spans="1:66" ht="30" customHeight="1">
      <c r="A6" s="153"/>
      <c r="B6" s="165"/>
      <c r="C6" s="165"/>
      <c r="D6" s="531" t="s">
        <v>66</v>
      </c>
      <c r="E6" s="531"/>
      <c r="F6" s="537">
        <f>①基礎情報!E3</f>
        <v>0</v>
      </c>
      <c r="G6" s="537"/>
      <c r="H6" s="537"/>
      <c r="I6" s="537"/>
      <c r="J6" s="537"/>
      <c r="K6" s="537"/>
      <c r="L6" s="537"/>
      <c r="M6" s="537"/>
      <c r="N6" s="537"/>
      <c r="O6" s="537"/>
      <c r="P6" s="537"/>
      <c r="Q6" s="537"/>
      <c r="R6" s="537"/>
      <c r="S6" s="537"/>
      <c r="T6" s="537"/>
      <c r="U6" s="537"/>
      <c r="V6" s="537"/>
      <c r="W6" s="537"/>
      <c r="X6" s="537"/>
      <c r="Y6" s="535"/>
      <c r="Z6" s="535"/>
      <c r="AA6" s="536"/>
      <c r="AB6" s="165"/>
      <c r="AC6" s="165"/>
      <c r="AD6" s="165"/>
      <c r="AE6" s="153"/>
      <c r="AF6" s="151"/>
    </row>
    <row r="7" spans="1:66" ht="4.5" customHeight="1">
      <c r="A7" s="153"/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1"/>
    </row>
    <row r="8" spans="1:66" ht="40.5" customHeight="1">
      <c r="A8" s="153"/>
      <c r="B8" s="528" t="s">
        <v>1803</v>
      </c>
      <c r="C8" s="528"/>
      <c r="D8" s="528"/>
      <c r="E8" s="528"/>
      <c r="F8" s="528"/>
      <c r="G8" s="528"/>
      <c r="H8" s="528"/>
      <c r="I8" s="528"/>
      <c r="J8" s="528"/>
      <c r="K8" s="528"/>
      <c r="L8" s="528"/>
      <c r="M8" s="528"/>
      <c r="N8" s="528"/>
      <c r="O8" s="528"/>
      <c r="P8" s="528"/>
      <c r="Q8" s="528"/>
      <c r="R8" s="528"/>
      <c r="S8" s="528"/>
      <c r="T8" s="528"/>
      <c r="U8" s="528"/>
      <c r="V8" s="528"/>
      <c r="W8" s="528"/>
      <c r="X8" s="528"/>
      <c r="Y8" s="528"/>
      <c r="Z8" s="528"/>
      <c r="AA8" s="528"/>
      <c r="AB8" s="528"/>
      <c r="AC8" s="528"/>
      <c r="AD8" s="528"/>
      <c r="AE8" s="153"/>
      <c r="AF8" s="151"/>
    </row>
    <row r="9" spans="1:66" ht="3" customHeight="1">
      <c r="B9" s="166"/>
      <c r="C9" s="166"/>
      <c r="D9" s="167"/>
      <c r="E9" s="167"/>
      <c r="F9" s="167"/>
      <c r="G9" s="167"/>
      <c r="H9" s="167"/>
      <c r="I9" s="167"/>
      <c r="J9" s="167"/>
      <c r="K9" s="167"/>
      <c r="L9" s="166"/>
      <c r="M9" s="166"/>
      <c r="N9" s="167"/>
      <c r="O9" s="167"/>
      <c r="P9" s="167"/>
      <c r="Q9" s="167"/>
      <c r="R9" s="167"/>
      <c r="S9" s="167"/>
      <c r="T9" s="167"/>
      <c r="U9" s="166"/>
      <c r="V9" s="166"/>
      <c r="W9" s="167"/>
      <c r="X9" s="167"/>
      <c r="Y9" s="167"/>
      <c r="Z9" s="167"/>
      <c r="AA9" s="167"/>
      <c r="AB9" s="167"/>
      <c r="AC9" s="167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</row>
    <row r="10" spans="1:66" s="169" customFormat="1" ht="19.5" customHeight="1">
      <c r="A10" s="246" t="s">
        <v>1804</v>
      </c>
    </row>
    <row r="11" spans="1:66" ht="6.75" customHeight="1" thickBot="1"/>
    <row r="12" spans="1:66" ht="18" customHeight="1">
      <c r="B12" s="483" t="s">
        <v>1805</v>
      </c>
      <c r="C12" s="486" t="s">
        <v>1841</v>
      </c>
      <c r="D12" s="487"/>
      <c r="E12" s="487"/>
      <c r="F12" s="487"/>
      <c r="G12" s="487"/>
      <c r="H12" s="487"/>
      <c r="I12" s="487"/>
      <c r="J12" s="487"/>
      <c r="K12" s="487"/>
      <c r="L12" s="488"/>
      <c r="M12" s="492" t="s">
        <v>38</v>
      </c>
      <c r="N12" s="493"/>
      <c r="O12" s="467">
        <f>①基礎情報!E23</f>
        <v>0</v>
      </c>
      <c r="P12" s="468"/>
      <c r="Q12" s="468"/>
      <c r="R12" s="468"/>
      <c r="S12" s="468"/>
      <c r="T12" s="469"/>
      <c r="U12" s="420" t="s">
        <v>1806</v>
      </c>
      <c r="V12" s="420"/>
      <c r="W12" s="446">
        <f>①基礎情報!E25</f>
        <v>0</v>
      </c>
      <c r="X12" s="447"/>
      <c r="Y12" s="447"/>
      <c r="Z12" s="447"/>
      <c r="AA12" s="447"/>
      <c r="AB12" s="447"/>
      <c r="AC12" s="448"/>
    </row>
    <row r="13" spans="1:66" ht="7.5" customHeight="1">
      <c r="B13" s="484"/>
      <c r="C13" s="489"/>
      <c r="D13" s="490"/>
      <c r="E13" s="490"/>
      <c r="F13" s="490"/>
      <c r="G13" s="490"/>
      <c r="H13" s="490"/>
      <c r="I13" s="490"/>
      <c r="J13" s="490"/>
      <c r="K13" s="490"/>
      <c r="L13" s="491"/>
      <c r="M13" s="433"/>
      <c r="N13" s="434"/>
      <c r="O13" s="470"/>
      <c r="P13" s="471"/>
      <c r="Q13" s="471"/>
      <c r="R13" s="471"/>
      <c r="S13" s="471"/>
      <c r="T13" s="472"/>
      <c r="U13" s="421"/>
      <c r="V13" s="421"/>
      <c r="W13" s="449"/>
      <c r="X13" s="450"/>
      <c r="Y13" s="450"/>
      <c r="Z13" s="450"/>
      <c r="AA13" s="450"/>
      <c r="AB13" s="450"/>
      <c r="AC13" s="451"/>
    </row>
    <row r="14" spans="1:66" ht="18" customHeight="1">
      <c r="B14" s="484"/>
      <c r="C14" s="422" t="str">
        <f>IF(①基礎情報!E23&lt;&gt;"",①基礎情報!E22,"")</f>
        <v/>
      </c>
      <c r="D14" s="423"/>
      <c r="E14" s="423"/>
      <c r="F14" s="423"/>
      <c r="G14" s="423"/>
      <c r="H14" s="423"/>
      <c r="I14" s="423"/>
      <c r="J14" s="423"/>
      <c r="K14" s="423"/>
      <c r="L14" s="424"/>
      <c r="M14" s="494"/>
      <c r="N14" s="495"/>
      <c r="O14" s="473" t="s">
        <v>1818</v>
      </c>
      <c r="P14" s="474"/>
      <c r="Q14" s="474"/>
      <c r="R14" s="475"/>
      <c r="S14" s="476">
        <f>①基礎情報!E24</f>
        <v>0</v>
      </c>
      <c r="T14" s="477"/>
      <c r="U14" s="421"/>
      <c r="V14" s="421"/>
      <c r="W14" s="478" t="s">
        <v>1842</v>
      </c>
      <c r="X14" s="479"/>
      <c r="Y14" s="479"/>
      <c r="Z14" s="480"/>
      <c r="AA14" s="455">
        <f>①基礎情報!E26</f>
        <v>0</v>
      </c>
      <c r="AB14" s="456"/>
      <c r="AC14" s="457"/>
      <c r="AN14" s="169"/>
    </row>
    <row r="15" spans="1:66" ht="9.75" customHeight="1">
      <c r="B15" s="484"/>
      <c r="C15" s="425"/>
      <c r="D15" s="426"/>
      <c r="E15" s="426"/>
      <c r="F15" s="426"/>
      <c r="G15" s="426"/>
      <c r="H15" s="426"/>
      <c r="I15" s="426"/>
      <c r="J15" s="426"/>
      <c r="K15" s="426"/>
      <c r="L15" s="427"/>
      <c r="M15" s="431" t="s">
        <v>1807</v>
      </c>
      <c r="N15" s="432"/>
      <c r="O15" s="437" t="s">
        <v>1808</v>
      </c>
      <c r="P15" s="438"/>
      <c r="Q15" s="438"/>
      <c r="R15" s="438"/>
      <c r="S15" s="438"/>
      <c r="T15" s="439"/>
      <c r="U15" s="452" t="s">
        <v>1809</v>
      </c>
      <c r="V15" s="432"/>
      <c r="W15" s="458">
        <f>①基礎情報!E27</f>
        <v>0</v>
      </c>
      <c r="X15" s="459"/>
      <c r="Y15" s="459"/>
      <c r="Z15" s="459"/>
      <c r="AA15" s="459"/>
      <c r="AB15" s="459"/>
      <c r="AC15" s="460"/>
    </row>
    <row r="16" spans="1:66" ht="9.75" customHeight="1">
      <c r="B16" s="484"/>
      <c r="C16" s="425"/>
      <c r="D16" s="426"/>
      <c r="E16" s="426"/>
      <c r="F16" s="426"/>
      <c r="G16" s="426"/>
      <c r="H16" s="426"/>
      <c r="I16" s="426"/>
      <c r="J16" s="426"/>
      <c r="K16" s="426"/>
      <c r="L16" s="427"/>
      <c r="M16" s="433"/>
      <c r="N16" s="434"/>
      <c r="O16" s="440"/>
      <c r="P16" s="441"/>
      <c r="Q16" s="441"/>
      <c r="R16" s="441"/>
      <c r="S16" s="441"/>
      <c r="T16" s="442"/>
      <c r="U16" s="453"/>
      <c r="V16" s="434"/>
      <c r="W16" s="461"/>
      <c r="X16" s="462"/>
      <c r="Y16" s="462"/>
      <c r="Z16" s="462"/>
      <c r="AA16" s="462"/>
      <c r="AB16" s="462"/>
      <c r="AC16" s="463"/>
    </row>
    <row r="17" spans="1:66" ht="9.75" customHeight="1" thickBot="1">
      <c r="B17" s="485"/>
      <c r="C17" s="428"/>
      <c r="D17" s="429"/>
      <c r="E17" s="429"/>
      <c r="F17" s="429"/>
      <c r="G17" s="429"/>
      <c r="H17" s="429"/>
      <c r="I17" s="429"/>
      <c r="J17" s="429"/>
      <c r="K17" s="429"/>
      <c r="L17" s="430"/>
      <c r="M17" s="435"/>
      <c r="N17" s="436"/>
      <c r="O17" s="443"/>
      <c r="P17" s="444"/>
      <c r="Q17" s="444"/>
      <c r="R17" s="444"/>
      <c r="S17" s="444"/>
      <c r="T17" s="445"/>
      <c r="U17" s="454"/>
      <c r="V17" s="436"/>
      <c r="W17" s="464"/>
      <c r="X17" s="465"/>
      <c r="Y17" s="465"/>
      <c r="Z17" s="465"/>
      <c r="AA17" s="465"/>
      <c r="AB17" s="465"/>
      <c r="AC17" s="466"/>
    </row>
    <row r="18" spans="1:66" ht="3.95" customHeight="1" thickBot="1">
      <c r="AF18" s="170"/>
      <c r="AG18" s="170"/>
    </row>
    <row r="19" spans="1:66" ht="11.25" customHeight="1">
      <c r="A19" s="170"/>
      <c r="B19" s="483" t="s">
        <v>1810</v>
      </c>
      <c r="C19" s="486" t="s">
        <v>1841</v>
      </c>
      <c r="D19" s="487"/>
      <c r="E19" s="487"/>
      <c r="F19" s="487"/>
      <c r="G19" s="487"/>
      <c r="H19" s="487"/>
      <c r="I19" s="487"/>
      <c r="J19" s="487"/>
      <c r="K19" s="487"/>
      <c r="L19" s="488"/>
      <c r="M19" s="492" t="s">
        <v>38</v>
      </c>
      <c r="N19" s="493"/>
      <c r="O19" s="496" t="s">
        <v>1811</v>
      </c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8"/>
    </row>
    <row r="20" spans="1:66" ht="11.25" customHeight="1">
      <c r="A20" s="170"/>
      <c r="B20" s="484"/>
      <c r="C20" s="489"/>
      <c r="D20" s="490"/>
      <c r="E20" s="490"/>
      <c r="F20" s="490"/>
      <c r="G20" s="490"/>
      <c r="H20" s="490"/>
      <c r="I20" s="490"/>
      <c r="J20" s="490"/>
      <c r="K20" s="490"/>
      <c r="L20" s="491"/>
      <c r="M20" s="433"/>
      <c r="N20" s="434"/>
      <c r="O20" s="499"/>
      <c r="P20" s="500"/>
      <c r="Q20" s="500"/>
      <c r="R20" s="500"/>
      <c r="S20" s="500"/>
      <c r="T20" s="500"/>
      <c r="U20" s="500"/>
      <c r="V20" s="500"/>
      <c r="W20" s="500"/>
      <c r="X20" s="500"/>
      <c r="Y20" s="500"/>
      <c r="Z20" s="500"/>
      <c r="AA20" s="500"/>
      <c r="AB20" s="500"/>
      <c r="AC20" s="501"/>
    </row>
    <row r="21" spans="1:66" ht="11.25" customHeight="1">
      <c r="A21" s="170"/>
      <c r="B21" s="484"/>
      <c r="C21" s="422" t="str">
        <f>IF(①基礎情報!E28&lt;&gt;"",①基礎情報!E22,"")</f>
        <v/>
      </c>
      <c r="D21" s="423"/>
      <c r="E21" s="423"/>
      <c r="F21" s="423"/>
      <c r="G21" s="423"/>
      <c r="H21" s="423"/>
      <c r="I21" s="423"/>
      <c r="J21" s="423"/>
      <c r="K21" s="423"/>
      <c r="L21" s="424"/>
      <c r="M21" s="494"/>
      <c r="N21" s="495"/>
      <c r="O21" s="502"/>
      <c r="P21" s="503"/>
      <c r="Q21" s="503"/>
      <c r="R21" s="503"/>
      <c r="S21" s="503"/>
      <c r="T21" s="503"/>
      <c r="U21" s="503"/>
      <c r="V21" s="503"/>
      <c r="W21" s="503"/>
      <c r="X21" s="503"/>
      <c r="Y21" s="503"/>
      <c r="Z21" s="503"/>
      <c r="AA21" s="503"/>
      <c r="AB21" s="503"/>
      <c r="AC21" s="504"/>
    </row>
    <row r="22" spans="1:66" ht="9.75" customHeight="1">
      <c r="A22" s="171"/>
      <c r="B22" s="484"/>
      <c r="C22" s="425"/>
      <c r="D22" s="426"/>
      <c r="E22" s="426"/>
      <c r="F22" s="426"/>
      <c r="G22" s="426"/>
      <c r="H22" s="426"/>
      <c r="I22" s="426"/>
      <c r="J22" s="426"/>
      <c r="K22" s="426"/>
      <c r="L22" s="427"/>
      <c r="M22" s="431" t="s">
        <v>1812</v>
      </c>
      <c r="N22" s="432"/>
      <c r="O22" s="510">
        <f>①基礎情報!E28</f>
        <v>0</v>
      </c>
      <c r="P22" s="511"/>
      <c r="Q22" s="511"/>
      <c r="R22" s="511"/>
      <c r="S22" s="512"/>
      <c r="T22" s="505" t="s">
        <v>62</v>
      </c>
      <c r="U22" s="506"/>
      <c r="V22" s="519">
        <f>①基礎情報!E29</f>
        <v>0</v>
      </c>
      <c r="W22" s="520"/>
      <c r="X22" s="520"/>
      <c r="Y22" s="520"/>
      <c r="Z22" s="520"/>
      <c r="AA22" s="520"/>
      <c r="AB22" s="520"/>
      <c r="AC22" s="521"/>
      <c r="AD22" s="172"/>
      <c r="AE22" s="172"/>
      <c r="AF22" s="171"/>
    </row>
    <row r="23" spans="1:66" ht="9.75" customHeight="1">
      <c r="A23" s="171"/>
      <c r="B23" s="484"/>
      <c r="C23" s="425"/>
      <c r="D23" s="426"/>
      <c r="E23" s="426"/>
      <c r="F23" s="426"/>
      <c r="G23" s="426"/>
      <c r="H23" s="426"/>
      <c r="I23" s="426"/>
      <c r="J23" s="426"/>
      <c r="K23" s="426"/>
      <c r="L23" s="427"/>
      <c r="M23" s="433"/>
      <c r="N23" s="434"/>
      <c r="O23" s="513"/>
      <c r="P23" s="514"/>
      <c r="Q23" s="514"/>
      <c r="R23" s="514"/>
      <c r="S23" s="515"/>
      <c r="T23" s="507"/>
      <c r="U23" s="506"/>
      <c r="V23" s="522"/>
      <c r="W23" s="523"/>
      <c r="X23" s="523"/>
      <c r="Y23" s="523"/>
      <c r="Z23" s="523"/>
      <c r="AA23" s="523"/>
      <c r="AB23" s="523"/>
      <c r="AC23" s="524"/>
      <c r="AD23" s="171"/>
    </row>
    <row r="24" spans="1:66" ht="9.75" customHeight="1" thickBot="1">
      <c r="A24" s="171"/>
      <c r="B24" s="485"/>
      <c r="C24" s="428"/>
      <c r="D24" s="429"/>
      <c r="E24" s="429"/>
      <c r="F24" s="429"/>
      <c r="G24" s="429"/>
      <c r="H24" s="429"/>
      <c r="I24" s="429"/>
      <c r="J24" s="429"/>
      <c r="K24" s="429"/>
      <c r="L24" s="430"/>
      <c r="M24" s="435"/>
      <c r="N24" s="436"/>
      <c r="O24" s="516"/>
      <c r="P24" s="517"/>
      <c r="Q24" s="517"/>
      <c r="R24" s="517"/>
      <c r="S24" s="518"/>
      <c r="T24" s="508"/>
      <c r="U24" s="509"/>
      <c r="V24" s="525"/>
      <c r="W24" s="526"/>
      <c r="X24" s="526"/>
      <c r="Y24" s="526"/>
      <c r="Z24" s="526"/>
      <c r="AA24" s="526"/>
      <c r="AB24" s="526"/>
      <c r="AC24" s="527"/>
      <c r="AD24" s="171"/>
    </row>
    <row r="25" spans="1:66" ht="3" customHeight="1">
      <c r="A25" s="171"/>
      <c r="B25" s="173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68"/>
      <c r="N25" s="168"/>
      <c r="O25" s="175"/>
      <c r="P25" s="175"/>
      <c r="Q25" s="175"/>
      <c r="R25" s="175"/>
      <c r="S25" s="175"/>
      <c r="T25" s="168"/>
      <c r="U25" s="168"/>
      <c r="V25" s="168"/>
      <c r="W25" s="176"/>
      <c r="X25" s="176"/>
      <c r="Y25" s="176"/>
      <c r="Z25" s="176"/>
      <c r="AA25" s="176"/>
      <c r="AB25" s="176"/>
      <c r="AC25" s="176"/>
      <c r="AD25" s="171"/>
    </row>
    <row r="26" spans="1:66" ht="3.95" customHeight="1" thickBot="1">
      <c r="AG26" s="177" ph="1"/>
      <c r="AH26" s="177" ph="1"/>
      <c r="AI26" s="177" ph="1"/>
      <c r="AJ26" s="177" ph="1"/>
      <c r="AK26" s="178"/>
      <c r="AL26" s="178"/>
      <c r="AM26" s="178"/>
      <c r="AN26" s="178"/>
      <c r="AO26" s="178"/>
      <c r="AP26" s="178"/>
      <c r="AQ26" s="178"/>
      <c r="AR26" s="178"/>
      <c r="AS26" s="177" ph="1"/>
      <c r="AT26" s="177" ph="1"/>
      <c r="AU26" s="177" ph="1"/>
      <c r="AV26" s="177" ph="1"/>
      <c r="AW26" s="178"/>
      <c r="AX26" s="178"/>
      <c r="AY26" s="178"/>
      <c r="AZ26" s="178"/>
      <c r="BA26" s="178"/>
      <c r="BB26" s="178"/>
      <c r="BC26" s="178"/>
      <c r="BD26" s="178"/>
      <c r="BE26" s="177" ph="1"/>
      <c r="BF26" s="179" ph="1"/>
      <c r="BG26" s="179" ph="1"/>
      <c r="BH26" s="180"/>
      <c r="BI26" s="180"/>
      <c r="BJ26" s="180"/>
      <c r="BK26" s="180"/>
      <c r="BL26" s="180"/>
      <c r="BM26" s="180"/>
      <c r="BN26" s="180"/>
    </row>
    <row r="27" spans="1:66" ht="27" customHeight="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G27" s="177" ph="1"/>
      <c r="AH27" s="177" ph="1"/>
      <c r="AI27" s="177" ph="1"/>
      <c r="AJ27" s="177" ph="1"/>
      <c r="AK27" s="178"/>
      <c r="AL27" s="178"/>
      <c r="AM27" s="178"/>
      <c r="AN27" s="178"/>
      <c r="AO27" s="178"/>
      <c r="AP27" s="178"/>
      <c r="AQ27" s="178"/>
      <c r="AR27" s="178"/>
      <c r="AS27" s="177" ph="1"/>
      <c r="AT27" s="177" ph="1"/>
      <c r="AU27" s="177" ph="1"/>
      <c r="AV27" s="177" ph="1"/>
      <c r="AW27" s="178"/>
      <c r="AX27" s="178"/>
      <c r="AY27" s="178"/>
      <c r="AZ27" s="178"/>
      <c r="BA27" s="178"/>
      <c r="BB27" s="178"/>
      <c r="BC27" s="178"/>
      <c r="BD27" s="178"/>
      <c r="BE27" s="177" ph="1"/>
      <c r="BF27" s="179" ph="1"/>
      <c r="BG27" s="179" ph="1"/>
      <c r="BH27" s="180"/>
      <c r="BI27" s="180"/>
      <c r="BJ27" s="180"/>
      <c r="BK27" s="180"/>
      <c r="BL27" s="180"/>
      <c r="BM27" s="180"/>
      <c r="BN27" s="180"/>
    </row>
    <row r="28" spans="1:66" ht="23.25" customHeight="1">
      <c r="AG28" s="177" ph="1"/>
      <c r="AH28" s="177" ph="1"/>
      <c r="AI28" s="177" ph="1"/>
      <c r="AJ28" s="177" ph="1"/>
      <c r="AK28" s="178"/>
      <c r="AL28" s="178"/>
      <c r="AM28" s="178"/>
      <c r="AN28" s="178"/>
      <c r="AO28" s="178"/>
      <c r="AP28" s="178"/>
      <c r="AQ28" s="178"/>
      <c r="AR28" s="178"/>
      <c r="AS28" s="177" ph="1"/>
      <c r="AT28" s="177" ph="1"/>
      <c r="AU28" s="177" ph="1"/>
      <c r="AV28" s="177" ph="1"/>
      <c r="AW28" s="178"/>
      <c r="AX28" s="178"/>
      <c r="AY28" s="178"/>
      <c r="AZ28" s="178"/>
      <c r="BA28" s="178"/>
      <c r="BB28" s="178"/>
      <c r="BC28" s="178"/>
      <c r="BD28" s="178"/>
      <c r="BE28" s="177" ph="1"/>
      <c r="BF28" s="179" ph="1"/>
      <c r="BG28" s="179" ph="1"/>
      <c r="BH28" s="180"/>
      <c r="BI28" s="180"/>
      <c r="BJ28" s="180"/>
      <c r="BK28" s="180"/>
      <c r="BL28" s="180"/>
      <c r="BM28" s="180"/>
      <c r="BN28" s="180"/>
    </row>
    <row r="29" spans="1:66" ht="13.5" customHeight="1">
      <c r="AG29" s="177" ph="1"/>
      <c r="AH29" s="177" ph="1"/>
      <c r="AI29" s="177" ph="1"/>
      <c r="AJ29" s="177" ph="1"/>
      <c r="AK29" s="178"/>
      <c r="AL29" s="178"/>
      <c r="AM29" s="178"/>
      <c r="AN29" s="178"/>
      <c r="AO29" s="178"/>
      <c r="AP29" s="178"/>
      <c r="AQ29" s="178"/>
      <c r="AR29" s="178"/>
      <c r="AS29" s="177" ph="1"/>
      <c r="AT29" s="177" ph="1"/>
      <c r="AU29" s="177" ph="1"/>
      <c r="AV29" s="177" ph="1"/>
      <c r="AW29" s="178"/>
      <c r="AX29" s="178"/>
      <c r="AY29" s="178"/>
      <c r="AZ29" s="178"/>
      <c r="BA29" s="178"/>
      <c r="BB29" s="178"/>
      <c r="BC29" s="178"/>
      <c r="BD29" s="178"/>
      <c r="BE29" s="179" ph="1"/>
      <c r="BF29" s="179" ph="1"/>
      <c r="BG29" s="179" ph="1"/>
      <c r="BH29" s="180"/>
      <c r="BI29" s="180"/>
      <c r="BJ29" s="180"/>
      <c r="BK29" s="180"/>
      <c r="BL29" s="180"/>
      <c r="BM29" s="180"/>
      <c r="BN29" s="180"/>
    </row>
    <row r="30" spans="1:66" ht="13.5" customHeight="1">
      <c r="AG30" s="177" ph="1"/>
      <c r="AH30" s="177" ph="1"/>
      <c r="AI30" s="177" ph="1"/>
      <c r="AJ30" s="177" ph="1"/>
      <c r="AK30" s="178"/>
      <c r="AL30" s="178"/>
      <c r="AM30" s="178"/>
      <c r="AN30" s="178"/>
      <c r="AO30" s="178"/>
      <c r="AP30" s="178"/>
      <c r="AQ30" s="178"/>
      <c r="AR30" s="178"/>
      <c r="AS30" s="177" ph="1"/>
      <c r="AT30" s="177" ph="1"/>
      <c r="AU30" s="177" ph="1"/>
      <c r="AV30" s="177" ph="1"/>
      <c r="AW30" s="178"/>
      <c r="AX30" s="178"/>
      <c r="AY30" s="178"/>
      <c r="AZ30" s="178"/>
      <c r="BA30" s="178"/>
      <c r="BB30" s="178"/>
      <c r="BC30" s="178"/>
      <c r="BD30" s="178"/>
      <c r="BE30" s="179" ph="1"/>
      <c r="BF30" s="179" ph="1"/>
      <c r="BG30" s="179" ph="1"/>
      <c r="BH30" s="180"/>
      <c r="BI30" s="180"/>
      <c r="BJ30" s="180"/>
      <c r="BK30" s="180"/>
      <c r="BL30" s="180"/>
      <c r="BM30" s="180"/>
      <c r="BN30" s="180"/>
    </row>
    <row r="31" spans="1:66" ht="13.5" customHeight="1">
      <c r="D31" s="182"/>
      <c r="E31" s="182"/>
      <c r="F31" s="182"/>
      <c r="G31" s="182"/>
      <c r="H31" s="182"/>
      <c r="AG31" s="152" ph="1"/>
      <c r="AH31" s="152" ph="1"/>
      <c r="AI31" s="152" ph="1"/>
      <c r="AJ31" s="152" ph="1"/>
      <c r="AS31" s="152" ph="1"/>
      <c r="AT31" s="152" ph="1"/>
      <c r="AU31" s="152" ph="1"/>
      <c r="AV31" s="152" ph="1"/>
      <c r="BE31" s="152" ph="1"/>
      <c r="BF31" s="152" ph="1"/>
      <c r="BG31" s="152" ph="1"/>
    </row>
    <row r="32" spans="1:66" ht="13.5" customHeight="1">
      <c r="D32" s="182"/>
      <c r="E32" s="182"/>
      <c r="F32" s="182"/>
      <c r="G32" s="182"/>
      <c r="H32" s="182"/>
      <c r="AG32" s="152" ph="1"/>
      <c r="AH32" s="152" ph="1"/>
      <c r="AI32" s="152" ph="1"/>
      <c r="AJ32" s="152" ph="1"/>
      <c r="AS32" s="152" ph="1"/>
      <c r="AT32" s="152" ph="1"/>
      <c r="AU32" s="152" ph="1"/>
      <c r="AV32" s="152" ph="1"/>
      <c r="BE32" s="152" ph="1"/>
      <c r="BF32" s="152" ph="1"/>
      <c r="BG32" s="152" ph="1"/>
    </row>
    <row r="33" spans="4:8" ht="13.5" customHeight="1"/>
    <row r="34" spans="4:8" ht="13.5" customHeight="1"/>
    <row r="35" spans="4:8" ht="13.5" customHeight="1"/>
    <row r="36" spans="4:8" ht="13.5" customHeight="1"/>
    <row r="37" spans="4:8" ht="13.5" customHeight="1"/>
    <row r="38" spans="4:8" ht="13.5" customHeight="1"/>
    <row r="39" spans="4:8" ht="13.5" customHeight="1"/>
    <row r="40" spans="4:8" ht="13.5" customHeight="1"/>
    <row r="41" spans="4:8" ht="13.5" customHeight="1"/>
    <row r="42" spans="4:8" ht="13.5" customHeight="1"/>
    <row r="43" spans="4:8" ht="13.5" customHeight="1"/>
    <row r="44" spans="4:8" ht="13.5" customHeight="1"/>
    <row r="45" spans="4:8" ht="13.5" customHeight="1"/>
    <row r="46" spans="4:8" ht="13.5" customHeight="1"/>
    <row r="47" spans="4:8" ht="13.5" customHeight="1">
      <c r="D47" s="182"/>
      <c r="E47" s="182"/>
      <c r="F47" s="182"/>
      <c r="G47" s="182"/>
      <c r="H47" s="182"/>
    </row>
    <row r="48" spans="4:8" ht="13.5" customHeight="1">
      <c r="D48" s="182"/>
      <c r="E48" s="182"/>
      <c r="F48" s="182"/>
      <c r="G48" s="182"/>
      <c r="H48" s="182"/>
    </row>
    <row r="49" spans="2:22" ht="13.5" customHeight="1">
      <c r="D49" s="182"/>
      <c r="E49" s="182"/>
      <c r="F49" s="182"/>
      <c r="G49" s="182"/>
      <c r="H49" s="182"/>
    </row>
    <row r="50" spans="2:22" ht="13.5" customHeight="1"/>
    <row r="51" spans="2:22" ht="13.5" customHeight="1"/>
    <row r="52" spans="2:22" ht="13.5" customHeight="1"/>
    <row r="53" spans="2:22" ht="13.5" customHeight="1"/>
    <row r="54" spans="2:22" ht="13.5" customHeight="1"/>
    <row r="55" spans="2:22" ht="13.5" customHeight="1"/>
    <row r="56" spans="2:22" ht="13.5" customHeight="1"/>
    <row r="57" spans="2:22" ht="13.5" customHeight="1"/>
    <row r="58" spans="2:22" ht="13.5" customHeight="1"/>
    <row r="59" spans="2:22" ht="13.5" customHeight="1"/>
    <row r="60" spans="2:22" ht="13.5" customHeight="1"/>
    <row r="61" spans="2:22" ht="13.5" customHeight="1"/>
    <row r="62" spans="2:22" ht="13.5" customHeight="1"/>
    <row r="63" spans="2:22" ht="13.5" customHeight="1"/>
    <row r="64" spans="2:22" ht="13.5" customHeight="1">
      <c r="B64" s="152" ph="1"/>
      <c r="C64" s="152" ph="1"/>
      <c r="D64" s="152" ph="1"/>
      <c r="L64" s="152" ph="1"/>
      <c r="M64" s="152" ph="1"/>
      <c r="N64" s="152" ph="1"/>
      <c r="O64" s="152" ph="1"/>
      <c r="T64" s="152" ph="1"/>
      <c r="U64" s="152" ph="1"/>
      <c r="V64" s="152" ph="1"/>
    </row>
    <row r="74" spans="2:22" ht="21">
      <c r="B74" s="152" ph="1"/>
      <c r="C74" s="152" ph="1"/>
      <c r="D74" s="152" ph="1"/>
      <c r="L74" s="152" ph="1"/>
      <c r="M74" s="152" ph="1"/>
      <c r="N74" s="152" ph="1"/>
      <c r="O74" s="152" ph="1"/>
      <c r="T74" s="152" ph="1"/>
      <c r="U74" s="152" ph="1"/>
      <c r="V74" s="152" ph="1"/>
    </row>
    <row r="80" spans="2:22" ht="21">
      <c r="B80" s="152" ph="1"/>
      <c r="C80" s="152" ph="1"/>
      <c r="D80" s="152" ph="1"/>
      <c r="L80" s="152" ph="1"/>
      <c r="M80" s="152" ph="1"/>
      <c r="N80" s="152" ph="1"/>
      <c r="O80" s="152" ph="1"/>
      <c r="T80" s="152" ph="1"/>
      <c r="U80" s="152" ph="1"/>
      <c r="V80" s="152" ph="1"/>
    </row>
    <row r="83" spans="2:22" ht="21">
      <c r="B83" s="152" ph="1"/>
      <c r="C83" s="152" ph="1"/>
      <c r="D83" s="152" ph="1"/>
      <c r="L83" s="152" ph="1"/>
      <c r="M83" s="152" ph="1"/>
      <c r="N83" s="152" ph="1"/>
      <c r="O83" s="152" ph="1"/>
      <c r="T83" s="152" ph="1"/>
      <c r="U83" s="152" ph="1"/>
      <c r="V83" s="152" ph="1"/>
    </row>
    <row r="84" spans="2:22" ht="21">
      <c r="B84" s="152" ph="1"/>
      <c r="C84" s="152" ph="1"/>
      <c r="D84" s="152" ph="1"/>
      <c r="L84" s="152" ph="1"/>
      <c r="M84" s="152" ph="1"/>
      <c r="N84" s="152" ph="1"/>
      <c r="O84" s="152" ph="1"/>
      <c r="T84" s="152" ph="1"/>
      <c r="U84" s="152" ph="1"/>
      <c r="V84" s="152" ph="1"/>
    </row>
  </sheetData>
  <mergeCells count="36">
    <mergeCell ref="B3:G3"/>
    <mergeCell ref="Y4:AA4"/>
    <mergeCell ref="AC4:AD4"/>
    <mergeCell ref="D5:E5"/>
    <mergeCell ref="F5:X5"/>
    <mergeCell ref="Y5:AA6"/>
    <mergeCell ref="D6:E6"/>
    <mergeCell ref="F6:X6"/>
    <mergeCell ref="AB2:AC2"/>
    <mergeCell ref="Y2:Z2"/>
    <mergeCell ref="D1:AB1"/>
    <mergeCell ref="B19:B24"/>
    <mergeCell ref="C19:L20"/>
    <mergeCell ref="M19:N21"/>
    <mergeCell ref="O19:AC21"/>
    <mergeCell ref="C21:L24"/>
    <mergeCell ref="M22:N24"/>
    <mergeCell ref="T22:U24"/>
    <mergeCell ref="O22:S24"/>
    <mergeCell ref="V22:AC24"/>
    <mergeCell ref="B8:AD8"/>
    <mergeCell ref="B12:B17"/>
    <mergeCell ref="C12:L13"/>
    <mergeCell ref="M12:N14"/>
    <mergeCell ref="U12:V14"/>
    <mergeCell ref="C14:L17"/>
    <mergeCell ref="M15:N17"/>
    <mergeCell ref="O15:T17"/>
    <mergeCell ref="W12:AC13"/>
    <mergeCell ref="U15:V17"/>
    <mergeCell ref="AA14:AC14"/>
    <mergeCell ref="W15:AC17"/>
    <mergeCell ref="O12:T13"/>
    <mergeCell ref="O14:R14"/>
    <mergeCell ref="S14:T14"/>
    <mergeCell ref="W14:Z14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78" orientation="portrait" r:id="rId1"/>
  <colBreaks count="1" manualBreakCount="1">
    <brk id="3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57D1-C765-4429-8A2D-7B2DB853C75D}">
  <sheetPr codeName="Sheet9"/>
  <dimension ref="A1:C13"/>
  <sheetViews>
    <sheetView view="pageBreakPreview" zoomScale="85" zoomScaleNormal="100" zoomScaleSheetLayoutView="85" workbookViewId="0">
      <selection activeCell="I11" sqref="I11"/>
    </sheetView>
  </sheetViews>
  <sheetFormatPr defaultColWidth="9" defaultRowHeight="14.25"/>
  <cols>
    <col min="1" max="1" width="11.375" style="42" customWidth="1"/>
    <col min="2" max="2" width="33.5" style="42" customWidth="1"/>
    <col min="3" max="3" width="76" style="42" customWidth="1"/>
    <col min="4" max="16384" width="9" style="42"/>
  </cols>
  <sheetData>
    <row r="1" spans="1:3" s="99" customFormat="1" ht="32.25" customHeight="1">
      <c r="A1" s="538" t="s">
        <v>1823</v>
      </c>
      <c r="B1" s="538"/>
      <c r="C1" s="538"/>
    </row>
    <row r="2" spans="1:3" ht="9" customHeight="1">
      <c r="A2" s="223"/>
      <c r="B2" s="223"/>
      <c r="C2" s="224"/>
    </row>
    <row r="3" spans="1:3" s="205" customFormat="1" ht="24" customHeight="1" thickBot="1">
      <c r="A3" s="225" t="s">
        <v>91</v>
      </c>
      <c r="B3" s="226"/>
      <c r="C3" s="227"/>
    </row>
    <row r="4" spans="1:3" s="205" customFormat="1" ht="25.5" customHeight="1" thickBot="1">
      <c r="A4" s="228" t="s">
        <v>80</v>
      </c>
      <c r="B4" s="229" t="s">
        <v>82</v>
      </c>
      <c r="C4" s="230" t="s">
        <v>83</v>
      </c>
    </row>
    <row r="5" spans="1:3" s="205" customFormat="1" ht="24.95" customHeight="1" thickTop="1">
      <c r="A5" s="231" t="s">
        <v>81</v>
      </c>
      <c r="B5" s="232" t="s">
        <v>89</v>
      </c>
      <c r="C5" s="233" t="s">
        <v>1847</v>
      </c>
    </row>
    <row r="6" spans="1:3" s="205" customFormat="1" ht="24.95" customHeight="1">
      <c r="A6" s="234" t="s">
        <v>81</v>
      </c>
      <c r="B6" s="235" t="s">
        <v>90</v>
      </c>
      <c r="C6" s="236" t="s">
        <v>1824</v>
      </c>
    </row>
    <row r="7" spans="1:3" s="205" customFormat="1" ht="83.25" customHeight="1">
      <c r="A7" s="234" t="s">
        <v>81</v>
      </c>
      <c r="B7" s="237" t="s">
        <v>1825</v>
      </c>
      <c r="C7" s="238" t="s">
        <v>1849</v>
      </c>
    </row>
    <row r="8" spans="1:3" s="205" customFormat="1" ht="24.95" customHeight="1" thickBot="1">
      <c r="A8" s="239" t="s">
        <v>81</v>
      </c>
      <c r="B8" s="240" t="s">
        <v>92</v>
      </c>
      <c r="C8" s="241"/>
    </row>
    <row r="9" spans="1:3" s="205" customFormat="1" ht="15" thickBot="1">
      <c r="A9" s="226"/>
      <c r="B9" s="226"/>
      <c r="C9" s="226"/>
    </row>
    <row r="10" spans="1:3" s="205" customFormat="1">
      <c r="A10" s="539" t="s">
        <v>1864</v>
      </c>
      <c r="B10" s="540"/>
      <c r="C10" s="541"/>
    </row>
    <row r="11" spans="1:3" s="206" customFormat="1" ht="100.5" customHeight="1" thickBot="1">
      <c r="A11" s="542"/>
      <c r="B11" s="543"/>
      <c r="C11" s="544"/>
    </row>
    <row r="12" spans="1:3" s="205" customFormat="1" ht="16.5">
      <c r="A12" s="242"/>
      <c r="B12" s="137"/>
      <c r="C12" s="137"/>
    </row>
    <row r="13" spans="1:3" s="205" customFormat="1" ht="97.5" customHeight="1">
      <c r="A13" s="545" t="s">
        <v>1826</v>
      </c>
      <c r="B13" s="546"/>
      <c r="C13" s="243" t="s">
        <v>1848</v>
      </c>
    </row>
  </sheetData>
  <mergeCells count="3">
    <mergeCell ref="A1:C1"/>
    <mergeCell ref="A10:C11"/>
    <mergeCell ref="A13:B1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150</vt:i4>
      </vt:variant>
    </vt:vector>
  </HeadingPairs>
  <TitlesOfParts>
    <vt:vector size="160" baseType="lpstr">
      <vt:lpstr>施設状況</vt:lpstr>
      <vt:lpstr>作成方法</vt:lpstr>
      <vt:lpstr>①基礎情報</vt:lpstr>
      <vt:lpstr>（入力例）①基礎情報</vt:lpstr>
      <vt:lpstr>②対象期間</vt:lpstr>
      <vt:lpstr>（入力例）②対象期間</vt:lpstr>
      <vt:lpstr>③申請書・雇用証明書</vt:lpstr>
      <vt:lpstr>④口座振替申出書</vt:lpstr>
      <vt:lpstr>チェックリスト</vt:lpstr>
      <vt:lpstr>申請書・雇用証明書 (記載例)</vt:lpstr>
      <vt:lpstr>'（入力例）①基礎情報'!Print_Area</vt:lpstr>
      <vt:lpstr>'（入力例）②対象期間'!Print_Area</vt:lpstr>
      <vt:lpstr>①基礎情報!Print_Area</vt:lpstr>
      <vt:lpstr>②対象期間!Print_Area</vt:lpstr>
      <vt:lpstr>③申請書・雇用証明書!Print_Area</vt:lpstr>
      <vt:lpstr>④口座振替申出書!Print_Area</vt:lpstr>
      <vt:lpstr>'申請書・雇用証明書 (記載例)'!Print_Area</vt:lpstr>
      <vt:lpstr>施設状況!厚別区01私立01保育所</vt:lpstr>
      <vt:lpstr>施設状況!厚別区01私立02幼稚園</vt:lpstr>
      <vt:lpstr>施設状況!厚別区01私立03認定こども園</vt:lpstr>
      <vt:lpstr>厚別区01保育所</vt:lpstr>
      <vt:lpstr>厚別区02幼稚園</vt:lpstr>
      <vt:lpstr>厚別区03公立01保育所</vt:lpstr>
      <vt:lpstr>厚別区03公立02幼稚園</vt:lpstr>
      <vt:lpstr>厚別区03認定こども園</vt:lpstr>
      <vt:lpstr>厚別区04小規模A・B・C</vt:lpstr>
      <vt:lpstr>札幌市あけぼの保育園</vt:lpstr>
      <vt:lpstr>札幌市外01私立01保育所</vt:lpstr>
      <vt:lpstr>札幌市外01私立02幼稚園</vt:lpstr>
      <vt:lpstr>札幌市外01私立03認定こども園</vt:lpstr>
      <vt:lpstr>札幌市外01私立04小規模A・B・C</vt:lpstr>
      <vt:lpstr>札幌市外01私立06事業所内</vt:lpstr>
      <vt:lpstr>札幌市外02公設民営01保育所</vt:lpstr>
      <vt:lpstr>札幌市外03公立01保育所</vt:lpstr>
      <vt:lpstr>札幌市外03公立03認定こども園</vt:lpstr>
      <vt:lpstr>施設状況!手稲区01私立01保育所</vt:lpstr>
      <vt:lpstr>施設状況!手稲区01私立02幼稚園</vt:lpstr>
      <vt:lpstr>施設状況!手稲区01私立03認定こども園</vt:lpstr>
      <vt:lpstr>施設状況!手稲区01私立04小規模A・B・C</vt:lpstr>
      <vt:lpstr>施設状況!手稲区01私立05家庭的</vt:lpstr>
      <vt:lpstr>手稲区01保育所</vt:lpstr>
      <vt:lpstr>手稲区02幼稚園</vt:lpstr>
      <vt:lpstr>手稲区03公立01保育所</vt:lpstr>
      <vt:lpstr>手稲区03公立02幼稚園</vt:lpstr>
      <vt:lpstr>手稲区03認定こども園</vt:lpstr>
      <vt:lpstr>手稲区04小規模A・B・C</vt:lpstr>
      <vt:lpstr>手稲区05家庭的</vt:lpstr>
      <vt:lpstr>手稲区07私学助成</vt:lpstr>
      <vt:lpstr>施設状況!清田区01私立01保育所</vt:lpstr>
      <vt:lpstr>施設状況!清田区01私立02幼稚園</vt:lpstr>
      <vt:lpstr>施設状況!清田区01私立03認定こども園</vt:lpstr>
      <vt:lpstr>施設状況!清田区01私立04小規模A・B・C</vt:lpstr>
      <vt:lpstr>施設状況!清田区01私立05家庭的</vt:lpstr>
      <vt:lpstr>清田区01保育所</vt:lpstr>
      <vt:lpstr>清田区02幼稚園</vt:lpstr>
      <vt:lpstr>清田区03公立03認定こども園</vt:lpstr>
      <vt:lpstr>清田区03認定こども園</vt:lpstr>
      <vt:lpstr>清田区04小規模A・B・C</vt:lpstr>
      <vt:lpstr>清田区05家庭的</vt:lpstr>
      <vt:lpstr>清田区07私学助成</vt:lpstr>
      <vt:lpstr>施設状況!西区01私立01保育所</vt:lpstr>
      <vt:lpstr>施設状況!西区01私立02幼稚園</vt:lpstr>
      <vt:lpstr>施設状況!西区01私立03認定こども園</vt:lpstr>
      <vt:lpstr>施設状況!西区01私立04小規模A・B・C</vt:lpstr>
      <vt:lpstr>施設状況!西区01私立05家庭的</vt:lpstr>
      <vt:lpstr>施設状況!西区01私立06事業所内</vt:lpstr>
      <vt:lpstr>西区01保育所</vt:lpstr>
      <vt:lpstr>西区02公設民営</vt:lpstr>
      <vt:lpstr>施設状況!西区02公設民営01保育所</vt:lpstr>
      <vt:lpstr>西区02幼稚園</vt:lpstr>
      <vt:lpstr>西区03公立01保育所</vt:lpstr>
      <vt:lpstr>西区03公立02幼稚園</vt:lpstr>
      <vt:lpstr>西区03認定こども園</vt:lpstr>
      <vt:lpstr>西区04小規模A・B・C</vt:lpstr>
      <vt:lpstr>西区05家庭的</vt:lpstr>
      <vt:lpstr>西区06事業所内</vt:lpstr>
      <vt:lpstr>西区07私学助成</vt:lpstr>
      <vt:lpstr>施設状況!中央区01私立01保育所</vt:lpstr>
      <vt:lpstr>施設状況!中央区01私立02幼稚園</vt:lpstr>
      <vt:lpstr>施設状況!中央区01私立03認定こども園</vt:lpstr>
      <vt:lpstr>施設状況!中央区01私立04小規模A・B・C</vt:lpstr>
      <vt:lpstr>中央区01保育所</vt:lpstr>
      <vt:lpstr>中央区02公設民営</vt:lpstr>
      <vt:lpstr>施設状況!中央区02公設民営01保育所</vt:lpstr>
      <vt:lpstr>中央区02幼稚園</vt:lpstr>
      <vt:lpstr>中央区03公立01保育所</vt:lpstr>
      <vt:lpstr>中央区03公立02幼稚園</vt:lpstr>
      <vt:lpstr>中央区03認定こども園</vt:lpstr>
      <vt:lpstr>中央区04小規模A・B・C</vt:lpstr>
      <vt:lpstr>施設状況!東区01私立01保育所</vt:lpstr>
      <vt:lpstr>施設状況!東区01私立02幼稚園</vt:lpstr>
      <vt:lpstr>施設状況!東区01私立03認定こども園</vt:lpstr>
      <vt:lpstr>施設状況!東区01私立04小規模A・B・C</vt:lpstr>
      <vt:lpstr>施設状況!東区01私立05家庭的</vt:lpstr>
      <vt:lpstr>施設状況!東区01私立06事業所内</vt:lpstr>
      <vt:lpstr>東区01保育所</vt:lpstr>
      <vt:lpstr>東区02幼稚園</vt:lpstr>
      <vt:lpstr>東区03公立01保育所</vt:lpstr>
      <vt:lpstr>東区03公立02幼稚園</vt:lpstr>
      <vt:lpstr>東区03認定こども園</vt:lpstr>
      <vt:lpstr>東区04小規模A・B・C</vt:lpstr>
      <vt:lpstr>東区05家庭的</vt:lpstr>
      <vt:lpstr>東区06事業所内</vt:lpstr>
      <vt:lpstr>東区07私学助成</vt:lpstr>
      <vt:lpstr>施設状況!南区01私立01保育所</vt:lpstr>
      <vt:lpstr>施設状況!南区01私立02幼稚園</vt:lpstr>
      <vt:lpstr>施設状況!南区01私立03認定こども園</vt:lpstr>
      <vt:lpstr>施設状況!南区01私立04小規模A・B・C</vt:lpstr>
      <vt:lpstr>施設状況!南区01私立05家庭的</vt:lpstr>
      <vt:lpstr>施設状況!南区01私立06事業所内</vt:lpstr>
      <vt:lpstr>南区01保育所</vt:lpstr>
      <vt:lpstr>南区02幼稚園</vt:lpstr>
      <vt:lpstr>南区03公立01保育所</vt:lpstr>
      <vt:lpstr>南区03公立02幼稚園</vt:lpstr>
      <vt:lpstr>南区03公立04小規模A・B・C</vt:lpstr>
      <vt:lpstr>南区03認定こども園</vt:lpstr>
      <vt:lpstr>南区04小規模A・B・C</vt:lpstr>
      <vt:lpstr>南区05家庭的</vt:lpstr>
      <vt:lpstr>南区06事業所内</vt:lpstr>
      <vt:lpstr>南区07私学助成</vt:lpstr>
      <vt:lpstr>施設状況!白石区01私立01保育所</vt:lpstr>
      <vt:lpstr>施設状況!白石区01私立02幼稚園</vt:lpstr>
      <vt:lpstr>施設状況!白石区01私立03認定こども園</vt:lpstr>
      <vt:lpstr>施設状況!白石区01私立04小規模A・B・C</vt:lpstr>
      <vt:lpstr>白石区01私立05家庭的</vt:lpstr>
      <vt:lpstr>施設状況!白石区01私立06事業所内</vt:lpstr>
      <vt:lpstr>白石区01保育所</vt:lpstr>
      <vt:lpstr>白石区02幼稚園</vt:lpstr>
      <vt:lpstr>白石区03公立01保育所</vt:lpstr>
      <vt:lpstr>白石区03公立02幼稚園</vt:lpstr>
      <vt:lpstr>白石区03認定こども園</vt:lpstr>
      <vt:lpstr>白石区04小規模A・B・C</vt:lpstr>
      <vt:lpstr>白石区06事業所内</vt:lpstr>
      <vt:lpstr>施設状況!豊平区01私立01保育所</vt:lpstr>
      <vt:lpstr>施設状況!豊平区01私立02幼稚園</vt:lpstr>
      <vt:lpstr>施設状況!豊平区01私立03認定こども園</vt:lpstr>
      <vt:lpstr>施設状況!豊平区01私立04小規模A・B・C</vt:lpstr>
      <vt:lpstr>施設状況!豊平区01私立05家庭的</vt:lpstr>
      <vt:lpstr>施設状況!豊平区01私立06事業所内</vt:lpstr>
      <vt:lpstr>豊平区01保育所</vt:lpstr>
      <vt:lpstr>豊平区02幼稚園</vt:lpstr>
      <vt:lpstr>豊平区03公立01保育所</vt:lpstr>
      <vt:lpstr>豊平区03公立02幼稚園</vt:lpstr>
      <vt:lpstr>豊平区03認定こども園</vt:lpstr>
      <vt:lpstr>豊平区04小規模A・B・C</vt:lpstr>
      <vt:lpstr>豊平区06事業所内</vt:lpstr>
      <vt:lpstr>豊平区07私学助成</vt:lpstr>
      <vt:lpstr>施設状況!北区01私立01保育所</vt:lpstr>
      <vt:lpstr>施設状況!北区01私立02幼稚園</vt:lpstr>
      <vt:lpstr>施設状況!北区01私立03認定こども園</vt:lpstr>
      <vt:lpstr>施設状況!北区01私立04小規模A・B・C</vt:lpstr>
      <vt:lpstr>施設状況!北区01私立05家庭的</vt:lpstr>
      <vt:lpstr>北区01保育所</vt:lpstr>
      <vt:lpstr>北区02幼稚園</vt:lpstr>
      <vt:lpstr>北区03公立01保育所</vt:lpstr>
      <vt:lpstr>北区03公立02幼稚園</vt:lpstr>
      <vt:lpstr>北区03認定こども園</vt:lpstr>
      <vt:lpstr>北区04小規模A・B・C</vt:lpstr>
      <vt:lpstr>北区05家庭的</vt:lpstr>
      <vt:lpstr>北区07私学助成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383.池城　亮太</dc:creator>
  <cp:lastModifiedBy>田村 直斗</cp:lastModifiedBy>
  <cp:lastPrinted>2025-06-25T07:34:15Z</cp:lastPrinted>
  <dcterms:created xsi:type="dcterms:W3CDTF">2019-07-24T09:59:18Z</dcterms:created>
  <dcterms:modified xsi:type="dcterms:W3CDTF">2025-07-18T08:12:23Z</dcterms:modified>
</cp:coreProperties>
</file>