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mc:AlternateContent xmlns:mc="http://schemas.openxmlformats.org/markup-compatibility/2006">
    <mc:Choice Requires="x15">
      <x15ac:absPath xmlns:x15ac="http://schemas.microsoft.com/office/spreadsheetml/2010/11/ac" url="\\c02010-s-f01\Johoo-fs02\システム調整係\【簿冊】契約\R06\庁舎管理系\R6-07　札幌市菊水分庁舎で使用する電力\02_一次伺\"/>
    </mc:Choice>
  </mc:AlternateContent>
  <xr:revisionPtr revIDLastSave="0" documentId="13_ncr:1_{7E6299D9-C5E6-429B-A428-46394D8EFFD1}" xr6:coauthVersionLast="47" xr6:coauthVersionMax="47" xr10:uidLastSave="{00000000-0000-0000-0000-000000000000}"/>
  <bookViews>
    <workbookView xWindow="-21915" yWindow="2055" windowWidth="21345" windowHeight="11550" xr2:uid="{00000000-000D-0000-FFFF-FFFF00000000}"/>
  </bookViews>
  <sheets>
    <sheet name="様式７－２（単独施設）月別・休日別" sheetId="17" r:id="rId1"/>
  </sheets>
  <definedNames>
    <definedName name="_xlnm.Print_Area" localSheetId="0">'様式７－２（単独施設）月別・休日別'!$A$1:$R$54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7" l="1"/>
  <c r="P9" i="17"/>
  <c r="P10" i="17"/>
  <c r="P11" i="17"/>
  <c r="P12" i="17"/>
  <c r="P13" i="17"/>
  <c r="P14" i="17"/>
  <c r="P15" i="17"/>
  <c r="P16" i="17"/>
  <c r="P17" i="17"/>
  <c r="P18" i="17"/>
  <c r="P19" i="17"/>
  <c r="P20" i="17"/>
  <c r="P21" i="17"/>
  <c r="P22" i="17"/>
  <c r="P23" i="17"/>
  <c r="P24" i="17"/>
  <c r="P25" i="17"/>
  <c r="P26" i="17"/>
  <c r="P27" i="17"/>
  <c r="P28" i="17"/>
  <c r="P29" i="17"/>
  <c r="P30" i="17"/>
  <c r="P31" i="17"/>
  <c r="P32" i="17"/>
  <c r="P33" i="17"/>
  <c r="P34" i="17"/>
  <c r="P35" i="17"/>
  <c r="P36" i="17"/>
  <c r="P37" i="17"/>
  <c r="P38" i="17"/>
  <c r="N39" i="17"/>
  <c r="C11" i="17" l="1"/>
  <c r="G11" i="17" s="1"/>
  <c r="H9" i="17"/>
  <c r="L9" i="17" s="1"/>
  <c r="R9" i="17" s="1"/>
  <c r="H11" i="17"/>
  <c r="L11" i="17" s="1"/>
  <c r="H13" i="17"/>
  <c r="L13" i="17" s="1"/>
  <c r="H15" i="17"/>
  <c r="L15" i="17" s="1"/>
  <c r="H17" i="17"/>
  <c r="L17" i="17" s="1"/>
  <c r="H19" i="17"/>
  <c r="L19" i="17" s="1"/>
  <c r="H21" i="17"/>
  <c r="L21" i="17" s="1"/>
  <c r="H23" i="17"/>
  <c r="L23" i="17" s="1"/>
  <c r="H25" i="17"/>
  <c r="L25" i="17" s="1"/>
  <c r="H27" i="17"/>
  <c r="L27" i="17" s="1"/>
  <c r="H29" i="17"/>
  <c r="L29" i="17" s="1"/>
  <c r="H31" i="17"/>
  <c r="L31" i="17" s="1"/>
  <c r="H33" i="17"/>
  <c r="L33" i="17" s="1"/>
  <c r="H35" i="17"/>
  <c r="L35" i="17" s="1"/>
  <c r="H37" i="17"/>
  <c r="L37" i="17" s="1"/>
  <c r="R31" i="17"/>
  <c r="C31" i="17"/>
  <c r="G31" i="17" s="1"/>
  <c r="C29" i="17"/>
  <c r="G29" i="17" s="1"/>
  <c r="C27" i="17"/>
  <c r="G27" i="17" s="1"/>
  <c r="C37" i="17"/>
  <c r="G37" i="17" s="1"/>
  <c r="R29" i="17" l="1"/>
  <c r="R27" i="17"/>
  <c r="C35" i="17"/>
  <c r="G35" i="17" s="1"/>
  <c r="C33" i="17"/>
  <c r="G33" i="17" s="1"/>
  <c r="C25" i="17"/>
  <c r="G25" i="17" s="1"/>
  <c r="C23" i="17"/>
  <c r="G23" i="17" s="1"/>
  <c r="C21" i="17"/>
  <c r="G21" i="17" s="1"/>
  <c r="C19" i="17"/>
  <c r="G19" i="17" s="1"/>
  <c r="C17" i="17"/>
  <c r="G17" i="17" s="1"/>
  <c r="C15" i="17"/>
  <c r="G15" i="17" s="1"/>
  <c r="C13" i="17"/>
  <c r="G13" i="17" s="1"/>
  <c r="R21" i="17" l="1"/>
  <c r="R23" i="17"/>
  <c r="R37" i="17"/>
  <c r="R35" i="17"/>
  <c r="R33" i="17"/>
  <c r="R25" i="17"/>
  <c r="R19" i="17"/>
  <c r="R17" i="17"/>
  <c r="R15" i="17"/>
  <c r="R13" i="17"/>
  <c r="R11" i="17"/>
  <c r="R39" i="17" l="1"/>
  <c r="N47" i="17" s="1"/>
  <c r="N50" i="17" s="1"/>
</calcChain>
</file>

<file path=xl/sharedStrings.xml><?xml version="1.0" encoding="utf-8"?>
<sst xmlns="http://schemas.openxmlformats.org/spreadsheetml/2006/main" count="113" uniqueCount="53">
  <si>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</si>
  <si>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</si>
  <si>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</si>
  <si>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</si>
  <si>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</si>
  <si>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</si>
  <si>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</si>
  <si>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</si>
  <si>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</si>
  <si>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</si>
  <si>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</si>
  <si>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</si>
  <si>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</si>
  <si>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</si>
  <si>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</si>
  <si>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</si>
  <si>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</si>
  <si>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</si>
  <si>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</si>
  <si>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</si>
  <si>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予定使用
電力量
（kWh）
d</t>
    <rPh sb="0" eb="2">
      <t>ヨテイ</t>
    </rPh>
    <rPh sb="2" eb="4">
      <t>シヨウ</t>
    </rPh>
    <rPh sb="5" eb="7">
      <t>デンリョク</t>
    </rPh>
    <rPh sb="7" eb="8">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</si>
  <si>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</si>
  <si>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小計
（d×e）
f</t>
    <phoneticPr fontId="3"/>
  </si>
  <si>
    <t>札幌市菊水分庁舎</t>
    <rPh sb="0" eb="3">
      <t>サッポロシ</t>
    </rPh>
    <rPh sb="3" eb="4">
      <t>キク</t>
    </rPh>
    <rPh sb="4" eb="6">
      <t>スイブン</t>
    </rPh>
    <rPh sb="6" eb="8">
      <t>チョウシャ</t>
    </rPh>
    <phoneticPr fontId="3"/>
  </si>
  <si>
    <t>kW</t>
    <phoneticPr fontId="3"/>
  </si>
  <si>
    <t>常用線　基本料金（円、銭単位まで記載可）</t>
    <rPh sb="0" eb="2">
      <t>ジョウヨウ</t>
    </rPh>
    <rPh sb="2" eb="3">
      <t>セン</t>
    </rPh>
    <rPh sb="4" eb="6">
      <t>キホン</t>
    </rPh>
    <rPh sb="6" eb="8">
      <t>リョウキン</t>
    </rPh>
    <phoneticPr fontId="3"/>
  </si>
  <si>
    <t>予備電源　基本料金（円、銭単位まで記載可）</t>
    <rPh sb="0" eb="2">
      <t>ヨビ</t>
    </rPh>
    <rPh sb="2" eb="4">
      <t>デンゲン</t>
    </rPh>
    <rPh sb="5" eb="7">
      <t>キホン</t>
    </rPh>
    <rPh sb="7" eb="9">
      <t>リョウキン</t>
    </rPh>
    <phoneticPr fontId="3"/>
  </si>
  <si>
    <t>契約
電力等
a1</t>
    <rPh sb="0" eb="2">
      <t>ケイヤク</t>
    </rPh>
    <rPh sb="3" eb="5">
      <t>デンリョク</t>
    </rPh>
    <rPh sb="5" eb="6">
      <t>トウ</t>
    </rPh>
    <phoneticPr fontId="3"/>
  </si>
  <si>
    <t>基本料金単価
b1</t>
    <rPh sb="0" eb="2">
      <t>キホン</t>
    </rPh>
    <rPh sb="2" eb="4">
      <t>リョウキン</t>
    </rPh>
    <rPh sb="4" eb="6">
      <t>タンカ</t>
    </rPh>
    <phoneticPr fontId="3"/>
  </si>
  <si>
    <t>契約
電力等
a2</t>
    <rPh sb="0" eb="2">
      <t>ケイヤク</t>
    </rPh>
    <rPh sb="3" eb="5">
      <t>デンリョク</t>
    </rPh>
    <rPh sb="5" eb="6">
      <t>トウ</t>
    </rPh>
    <phoneticPr fontId="3"/>
  </si>
  <si>
    <t>基本料金単価
b2</t>
    <rPh sb="0" eb="2">
      <t>キホン</t>
    </rPh>
    <rPh sb="2" eb="4">
      <t>リョウキン</t>
    </rPh>
    <rPh sb="4" eb="6">
      <t>タンカ</t>
    </rPh>
    <phoneticPr fontId="3"/>
  </si>
  <si>
    <r>
      <t>小計
（a1×b1×力率割引</t>
    </r>
    <r>
      <rPr>
        <sz val="8"/>
        <rFont val="ＭＳ Ｐゴシック"/>
        <family val="3"/>
        <charset val="128"/>
      </rPr>
      <t>（注３）</t>
    </r>
    <r>
      <rPr>
        <sz val="10"/>
        <rFont val="ＭＳ Ｐゴシック"/>
        <family val="3"/>
        <charset val="128"/>
      </rPr>
      <t>）
c1</t>
    </r>
    <rPh sb="10" eb="12">
      <t>リキリツ</t>
    </rPh>
    <rPh sb="12" eb="14">
      <t>ワリビキ</t>
    </rPh>
    <rPh sb="15" eb="16">
      <t>チュウ</t>
    </rPh>
    <phoneticPr fontId="3"/>
  </si>
  <si>
    <t>合計
（c1＋ｃ2＋f±g、円未満の端数切捨て）
h</t>
    <rPh sb="0" eb="2">
      <t>ゴウケイ</t>
    </rPh>
    <rPh sb="14" eb="15">
      <t>エン</t>
    </rPh>
    <rPh sb="15" eb="17">
      <t>ミマン</t>
    </rPh>
    <rPh sb="18" eb="20">
      <t>ハスウ</t>
    </rPh>
    <rPh sb="20" eb="22">
      <t>キリス</t>
    </rPh>
    <phoneticPr fontId="3"/>
  </si>
  <si>
    <t>電力量
料金単価
e</t>
    <rPh sb="0" eb="2">
      <t>デンリョク</t>
    </rPh>
    <rPh sb="2" eb="3">
      <t>リョウ</t>
    </rPh>
    <rPh sb="4" eb="6">
      <t>リョウキン</t>
    </rPh>
    <rPh sb="6" eb="8">
      <t>タンカ</t>
    </rPh>
    <phoneticPr fontId="3"/>
  </si>
  <si>
    <t>○○
割引・割増
（円、銭単位まで記載可）
g</t>
    <rPh sb="3" eb="5">
      <t>ワリビキ</t>
    </rPh>
    <rPh sb="6" eb="7">
      <t>ワリ</t>
    </rPh>
    <rPh sb="7" eb="8">
      <t>ゾウ</t>
    </rPh>
    <phoneticPr fontId="3"/>
  </si>
  <si>
    <r>
      <t>小計
（a2×b2</t>
    </r>
    <r>
      <rPr>
        <sz val="10"/>
        <rFont val="ＭＳ Ｐゴシック"/>
        <family val="3"/>
        <charset val="128"/>
      </rPr>
      <t>）
c2</t>
    </r>
    <phoneticPr fontId="3"/>
  </si>
  <si>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3"/>
  </si>
  <si>
    <t>注５　その他割引等を設定する場合は、g列に記載してください。</t>
    <phoneticPr fontId="3"/>
  </si>
  <si>
    <t>令和6年7月</t>
    <rPh sb="5" eb="6">
      <t>ガツ</t>
    </rPh>
    <phoneticPr fontId="3"/>
  </si>
  <si>
    <t>令和6年8月</t>
    <rPh sb="5" eb="6">
      <t>ガツ</t>
    </rPh>
    <phoneticPr fontId="3"/>
  </si>
  <si>
    <t>令和6年9月</t>
    <rPh sb="5" eb="6">
      <t>ガツ</t>
    </rPh>
    <phoneticPr fontId="3"/>
  </si>
  <si>
    <t>令和6年10月</t>
    <rPh sb="6" eb="7">
      <t>ガツ</t>
    </rPh>
    <phoneticPr fontId="3"/>
  </si>
  <si>
    <t>令和6年11月</t>
    <rPh sb="6" eb="7">
      <t>ガツ</t>
    </rPh>
    <phoneticPr fontId="3"/>
  </si>
  <si>
    <t>令和6年12月</t>
    <rPh sb="6" eb="7">
      <t>ガツ</t>
    </rPh>
    <phoneticPr fontId="3"/>
  </si>
  <si>
    <t>令和7年1月</t>
    <rPh sb="5" eb="6">
      <t>ガツ</t>
    </rPh>
    <phoneticPr fontId="3"/>
  </si>
  <si>
    <t>令和7年2月</t>
    <rPh sb="5" eb="6">
      <t>ガツ</t>
    </rPh>
    <phoneticPr fontId="3"/>
  </si>
  <si>
    <t>令和7年3月</t>
    <rPh sb="5" eb="6">
      <t>ガツ</t>
    </rPh>
    <phoneticPr fontId="3"/>
  </si>
  <si>
    <t>令和7年4月</t>
    <rPh sb="5" eb="6">
      <t>ガツ</t>
    </rPh>
    <phoneticPr fontId="3"/>
  </si>
  <si>
    <t>令和7年5月</t>
    <rPh sb="5" eb="6">
      <t>ガツ</t>
    </rPh>
    <phoneticPr fontId="3"/>
  </si>
  <si>
    <t>令和7年6月</t>
    <rPh sb="5" eb="6">
      <t>ガツ</t>
    </rPh>
    <phoneticPr fontId="3"/>
  </si>
  <si>
    <t>令和7年7月</t>
    <rPh sb="5" eb="6">
      <t>ガツ</t>
    </rPh>
    <phoneticPr fontId="3"/>
  </si>
  <si>
    <t>令和7年8月</t>
    <rPh sb="5" eb="6">
      <t>ガツ</t>
    </rPh>
    <phoneticPr fontId="3"/>
  </si>
  <si>
    <t>令和7年9月</t>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</si>
</sst>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2">
    <border>
      <left/>
      <right/>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bottom style="medium">
        <color indexed="64"/>
      </bottom>
      <diagonal style="thin">
        <color indexed="64"/>
      </diagonal>
    </border>
    <border>
      <left/>
      <right style="thin">
        <color indexed="64"/>
      </right>
      <top style="thin">
        <color indexed="64"/>
      </top>
      <bottom style="medium">
        <color indexed="64"/>
      </bottom>
      <diagonal/>
    </border>
    <border diagonalUp="1">
      <left style="medium">
        <color indexed="64"/>
      </left>
      <right style="hair">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2">
    <xf numFmtId="0" fontId="0" fillId="0" borderId="0" xfId="0"/>
    <xf numFmtId="38" fontId="5" fillId="0" borderId="17"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9" xfId="1" applyNumberFormat="1" applyFont="1" applyBorder="1" applyAlignment="1">
      <alignment vertical="center"/>
    </xf>
    <xf numFmtId="40" fontId="0" fillId="0" borderId="21" xfId="1" applyNumberFormat="1" applyFont="1" applyBorder="1" applyAlignment="1">
      <alignment vertical="center"/>
    </xf>
    <xf numFmtId="38" fontId="0" fillId="2" borderId="8" xfId="1" applyFont="1" applyFill="1" applyBorder="1" applyAlignment="1">
      <alignment vertical="center"/>
    </xf>
    <xf numFmtId="38" fontId="0" fillId="0" borderId="23" xfId="1" applyFont="1" applyBorder="1" applyAlignment="1">
      <alignment vertical="center"/>
    </xf>
    <xf numFmtId="38" fontId="0" fillId="0" borderId="24" xfId="1" applyFont="1" applyBorder="1" applyAlignment="1">
      <alignment horizontal="right" vertical="center"/>
    </xf>
    <xf numFmtId="0" fontId="7" fillId="0" borderId="6"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38" fontId="0" fillId="2" borderId="2" xfId="1" applyFont="1" applyFill="1" applyBorder="1" applyAlignment="1">
      <alignment horizontal="center" vertical="center"/>
    </xf>
    <xf numFmtId="38" fontId="0" fillId="2" borderId="20" xfId="1" applyFont="1" applyFill="1" applyBorder="1" applyAlignment="1">
      <alignment horizontal="center" vertical="center"/>
    </xf>
    <xf numFmtId="38" fontId="0" fillId="0" borderId="22" xfId="1" applyFont="1" applyBorder="1" applyAlignment="1">
      <alignment horizontal="center" vertical="center"/>
    </xf>
    <xf numFmtId="38" fontId="0" fillId="0" borderId="28"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4" xfId="1" applyNumberFormat="1" applyFont="1" applyBorder="1" applyAlignment="1">
      <alignment horizontal="center" vertical="center" wrapText="1"/>
    </xf>
    <xf numFmtId="38" fontId="5" fillId="0" borderId="29" xfId="1" applyFont="1" applyBorder="1" applyAlignment="1">
      <alignment horizontal="center" vertical="center" wrapText="1"/>
    </xf>
    <xf numFmtId="38" fontId="0" fillId="0" borderId="38" xfId="1" applyFont="1" applyBorder="1" applyAlignment="1">
      <alignment horizontal="right" vertical="center"/>
    </xf>
    <xf numFmtId="38" fontId="7" fillId="0" borderId="0" xfId="1" applyFont="1" applyAlignment="1">
      <alignment horizontal="center" vertical="center"/>
    </xf>
    <xf numFmtId="38" fontId="5" fillId="0" borderId="3" xfId="1" applyFont="1" applyBorder="1" applyAlignment="1">
      <alignment horizontal="center" vertical="center" wrapText="1"/>
    </xf>
    <xf numFmtId="38" fontId="5" fillId="0" borderId="7" xfId="1" applyFont="1" applyBorder="1" applyAlignment="1">
      <alignment horizontal="center" vertical="center" wrapText="1"/>
    </xf>
    <xf numFmtId="38" fontId="0" fillId="0" borderId="33" xfId="1" applyNumberFormat="1" applyFont="1" applyBorder="1" applyAlignment="1">
      <alignment vertical="center"/>
    </xf>
    <xf numFmtId="40" fontId="0" fillId="0" borderId="31" xfId="1" applyNumberFormat="1" applyFont="1" applyBorder="1" applyAlignment="1">
      <alignment vertical="center"/>
    </xf>
    <xf numFmtId="40" fontId="0" fillId="0" borderId="32" xfId="1" applyNumberFormat="1" applyFont="1" applyBorder="1" applyAlignment="1">
      <alignment vertical="center"/>
    </xf>
    <xf numFmtId="177" fontId="0" fillId="0" borderId="36" xfId="1" applyNumberFormat="1" applyFont="1" applyBorder="1" applyAlignment="1">
      <alignment vertical="center"/>
    </xf>
    <xf numFmtId="177" fontId="0" fillId="0" borderId="37" xfId="1" applyNumberFormat="1" applyFont="1" applyBorder="1" applyAlignment="1">
      <alignment vertical="center"/>
    </xf>
    <xf numFmtId="38" fontId="5" fillId="0" borderId="10" xfId="1" applyFont="1" applyBorder="1" applyAlignment="1">
      <alignment horizontal="center" vertical="center" wrapText="1"/>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42" xfId="1" applyFont="1" applyBorder="1" applyAlignment="1">
      <alignment horizontal="center" shrinkToFit="1"/>
    </xf>
    <xf numFmtId="0" fontId="4" fillId="0" borderId="0" xfId="0"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5" fillId="0" borderId="0" xfId="0" applyFont="1" applyAlignment="1">
      <alignment vertical="center" wrapText="1"/>
    </xf>
    <xf numFmtId="0" fontId="0" fillId="0" borderId="6"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38" fontId="0" fillId="0" borderId="43" xfId="1" applyFont="1" applyFill="1" applyBorder="1" applyAlignment="1">
      <alignment vertical="center"/>
    </xf>
    <xf numFmtId="38" fontId="0" fillId="0" borderId="44" xfId="1" applyFont="1" applyFill="1" applyBorder="1" applyAlignment="1">
      <alignment horizontal="center" vertical="center" shrinkToFit="1"/>
    </xf>
    <xf numFmtId="38" fontId="0" fillId="0" borderId="23" xfId="1" applyFont="1" applyFill="1" applyBorder="1" applyAlignment="1">
      <alignment horizontal="right" vertical="center"/>
    </xf>
    <xf numFmtId="38" fontId="0" fillId="0" borderId="41" xfId="1" applyFont="1" applyFill="1" applyBorder="1" applyAlignment="1">
      <alignment horizontal="right" vertical="center"/>
    </xf>
    <xf numFmtId="38" fontId="0" fillId="0" borderId="28" xfId="1" applyNumberFormat="1" applyFont="1" applyFill="1" applyBorder="1" applyAlignment="1">
      <alignment horizontal="right" vertical="center"/>
    </xf>
    <xf numFmtId="40" fontId="0" fillId="2" borderId="5" xfId="1" applyNumberFormat="1" applyFont="1" applyFill="1" applyBorder="1" applyAlignment="1">
      <alignment horizontal="center" vertical="center"/>
    </xf>
    <xf numFmtId="38" fontId="0" fillId="2" borderId="25" xfId="1" applyFont="1" applyFill="1" applyBorder="1" applyAlignment="1">
      <alignment vertical="center"/>
    </xf>
    <xf numFmtId="40" fontId="0" fillId="0" borderId="12" xfId="1" applyNumberFormat="1" applyFont="1" applyBorder="1" applyAlignment="1">
      <alignment vertical="center"/>
    </xf>
    <xf numFmtId="40" fontId="0" fillId="0" borderId="30" xfId="1" applyNumberFormat="1" applyFont="1" applyBorder="1" applyAlignment="1">
      <alignment vertical="center"/>
    </xf>
    <xf numFmtId="40" fontId="0" fillId="2" borderId="2" xfId="1" applyNumberFormat="1" applyFont="1" applyFill="1" applyBorder="1" applyAlignment="1">
      <alignment horizontal="center" vertical="center"/>
    </xf>
    <xf numFmtId="38" fontId="0" fillId="2" borderId="53" xfId="1" applyFont="1" applyFill="1" applyBorder="1" applyAlignment="1">
      <alignment vertical="center"/>
    </xf>
    <xf numFmtId="177" fontId="0" fillId="0" borderId="59" xfId="1" applyNumberFormat="1" applyFont="1" applyBorder="1" applyAlignment="1">
      <alignment vertical="center"/>
    </xf>
    <xf numFmtId="3" fontId="0" fillId="2" borderId="9" xfId="0" applyNumberFormat="1" applyFill="1" applyBorder="1" applyAlignment="1">
      <alignment vertical="center"/>
    </xf>
    <xf numFmtId="3" fontId="0" fillId="2" borderId="16" xfId="0" applyNumberFormat="1" applyFill="1" applyBorder="1" applyAlignment="1">
      <alignment vertical="center"/>
    </xf>
    <xf numFmtId="3" fontId="0" fillId="2" borderId="12" xfId="0" applyNumberFormat="1" applyFill="1" applyBorder="1" applyAlignment="1">
      <alignment vertical="center"/>
    </xf>
    <xf numFmtId="3" fontId="0" fillId="2" borderId="21" xfId="0" applyNumberFormat="1" applyFill="1" applyBorder="1" applyAlignment="1">
      <alignment vertical="center"/>
    </xf>
    <xf numFmtId="38" fontId="0" fillId="2" borderId="50" xfId="1" applyFont="1" applyFill="1" applyBorder="1" applyAlignment="1">
      <alignment horizontal="right" vertical="center"/>
    </xf>
    <xf numFmtId="38" fontId="0" fillId="2" borderId="51" xfId="1" applyFont="1" applyFill="1" applyBorder="1" applyAlignment="1">
      <alignment horizontal="center" vertical="center" shrinkToFit="1"/>
    </xf>
    <xf numFmtId="40" fontId="0" fillId="0" borderId="9" xfId="1" applyNumberFormat="1" applyFont="1" applyBorder="1" applyAlignment="1">
      <alignment horizontal="right" vertical="center"/>
    </xf>
    <xf numFmtId="38" fontId="0" fillId="2" borderId="9" xfId="1" applyFont="1" applyFill="1" applyBorder="1" applyAlignment="1">
      <alignment horizontal="right" vertical="center"/>
    </xf>
    <xf numFmtId="40" fontId="0" fillId="0" borderId="52" xfId="1" applyNumberFormat="1" applyFont="1" applyBorder="1" applyAlignment="1">
      <alignment horizontal="right" vertical="center"/>
    </xf>
    <xf numFmtId="38" fontId="0" fillId="2" borderId="56" xfId="1" applyFont="1" applyFill="1" applyBorder="1" applyAlignment="1">
      <alignment horizontal="right" vertical="center"/>
    </xf>
    <xf numFmtId="38" fontId="0" fillId="2" borderId="57" xfId="1" applyFont="1" applyFill="1" applyBorder="1" applyAlignment="1">
      <alignment horizontal="center" vertical="center" shrinkToFit="1"/>
    </xf>
    <xf numFmtId="40" fontId="0" fillId="0" borderId="21" xfId="1" applyNumberFormat="1" applyFont="1" applyBorder="1" applyAlignment="1">
      <alignment horizontal="right" vertical="center"/>
    </xf>
    <xf numFmtId="38" fontId="0" fillId="2" borderId="21" xfId="1" applyFont="1" applyFill="1" applyBorder="1" applyAlignment="1">
      <alignment horizontal="right" vertical="center"/>
    </xf>
    <xf numFmtId="40" fontId="0" fillId="0" borderId="58" xfId="1" applyNumberFormat="1" applyFont="1" applyBorder="1" applyAlignment="1">
      <alignment horizontal="right" vertical="center"/>
    </xf>
    <xf numFmtId="0" fontId="0" fillId="0" borderId="0" xfId="0" applyFont="1" applyBorder="1" applyAlignment="1">
      <alignment vertical="center" shrinkToFit="1"/>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38" fontId="0" fillId="2" borderId="46" xfId="1" applyFont="1" applyFill="1" applyBorder="1" applyAlignment="1">
      <alignment horizontal="right" vertical="center"/>
    </xf>
    <xf numFmtId="38" fontId="0" fillId="2" borderId="47" xfId="1" applyFont="1" applyFill="1" applyBorder="1" applyAlignment="1">
      <alignment horizontal="center" vertical="center" shrinkToFit="1"/>
    </xf>
    <xf numFmtId="40" fontId="0" fillId="0" borderId="12" xfId="1" applyNumberFormat="1" applyFont="1" applyBorder="1" applyAlignment="1">
      <alignment horizontal="right" vertical="center"/>
    </xf>
    <xf numFmtId="38" fontId="0" fillId="2" borderId="12" xfId="1" applyFont="1" applyFill="1" applyBorder="1" applyAlignment="1">
      <alignment horizontal="right" vertical="center"/>
    </xf>
    <xf numFmtId="40" fontId="0" fillId="0" borderId="13" xfId="1" applyNumberFormat="1" applyFont="1" applyBorder="1" applyAlignment="1">
      <alignment horizontal="right" vertical="center"/>
    </xf>
    <xf numFmtId="40" fontId="0" fillId="0" borderId="16" xfId="1" applyNumberFormat="1" applyFont="1" applyBorder="1" applyAlignment="1">
      <alignment horizontal="right" vertical="center"/>
    </xf>
    <xf numFmtId="40" fontId="0" fillId="0" borderId="19" xfId="1" applyNumberFormat="1" applyFont="1" applyBorder="1" applyAlignment="1">
      <alignment horizontal="right" vertical="center"/>
    </xf>
    <xf numFmtId="38" fontId="0" fillId="0" borderId="54" xfId="1" applyFont="1" applyBorder="1" applyAlignment="1">
      <alignment horizontal="right" vertical="center"/>
    </xf>
    <xf numFmtId="38" fontId="0" fillId="0" borderId="60" xfId="1" applyFont="1" applyBorder="1" applyAlignment="1">
      <alignment horizontal="right" vertical="center"/>
    </xf>
    <xf numFmtId="40" fontId="0" fillId="0" borderId="18" xfId="1" applyNumberFormat="1" applyFont="1" applyBorder="1" applyAlignment="1">
      <alignment horizontal="right" vertical="center"/>
    </xf>
    <xf numFmtId="176" fontId="0" fillId="2" borderId="49" xfId="0" applyNumberFormat="1" applyFill="1" applyBorder="1" applyAlignment="1">
      <alignment vertical="center" shrinkToFit="1"/>
    </xf>
    <xf numFmtId="176" fontId="0" fillId="2" borderId="61" xfId="0" applyNumberFormat="1" applyFill="1" applyBorder="1" applyAlignment="1">
      <alignment vertical="center" shrinkToFit="1"/>
    </xf>
    <xf numFmtId="38" fontId="5" fillId="0" borderId="15" xfId="1" applyFont="1" applyBorder="1" applyAlignment="1">
      <alignment horizontal="center" vertical="center" wrapText="1"/>
    </xf>
    <xf numFmtId="38" fontId="5" fillId="0" borderId="1" xfId="1" applyFont="1" applyBorder="1" applyAlignment="1">
      <alignment horizontal="center" vertical="center" wrapText="1"/>
    </xf>
    <xf numFmtId="0" fontId="5" fillId="0" borderId="5"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5" fillId="0" borderId="30" xfId="0" applyFont="1" applyBorder="1" applyAlignment="1">
      <alignment horizontal="center" vertical="center"/>
    </xf>
    <xf numFmtId="0" fontId="5" fillId="0" borderId="13" xfId="0" applyFont="1" applyBorder="1" applyAlignment="1">
      <alignment horizontal="center" vertical="center"/>
    </xf>
    <xf numFmtId="38" fontId="5" fillId="0" borderId="34" xfId="1" applyFont="1" applyBorder="1" applyAlignment="1">
      <alignment horizontal="center" vertical="center" wrapText="1"/>
    </xf>
    <xf numFmtId="38" fontId="5" fillId="0" borderId="35" xfId="1" applyFont="1" applyBorder="1" applyAlignment="1">
      <alignment horizontal="center" vertical="center"/>
    </xf>
    <xf numFmtId="0" fontId="0" fillId="0" borderId="6" xfId="0" applyBorder="1" applyAlignment="1">
      <alignment vertical="center" shrinkToFit="1"/>
    </xf>
    <xf numFmtId="0" fontId="0" fillId="0" borderId="6" xfId="0" applyFont="1" applyBorder="1" applyAlignment="1">
      <alignment vertical="center" shrinkToFit="1"/>
    </xf>
    <xf numFmtId="38" fontId="0" fillId="0" borderId="48" xfId="1" applyNumberFormat="1" applyFont="1" applyBorder="1" applyAlignment="1">
      <alignment horizontal="right" vertical="center"/>
    </xf>
    <xf numFmtId="38" fontId="0" fillId="0" borderId="54" xfId="1" applyNumberFormat="1" applyFont="1" applyBorder="1" applyAlignment="1">
      <alignment horizontal="right" vertical="center"/>
    </xf>
    <xf numFmtId="176" fontId="0" fillId="2" borderId="45" xfId="0" applyNumberFormat="1" applyFill="1" applyBorder="1" applyAlignment="1">
      <alignment vertical="center" shrinkToFit="1"/>
    </xf>
    <xf numFmtId="0" fontId="0" fillId="2" borderId="49" xfId="0" applyNumberFormat="1" applyFont="1" applyFill="1" applyBorder="1" applyAlignment="1">
      <alignment horizontal="center" vertical="center"/>
    </xf>
    <xf numFmtId="38" fontId="5" fillId="0" borderId="11" xfId="1" applyFont="1" applyBorder="1" applyAlignment="1">
      <alignment horizontal="center"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2" borderId="45" xfId="0" applyNumberFormat="1" applyFont="1" applyFill="1" applyBorder="1" applyAlignment="1">
      <alignment horizontal="center" vertical="center"/>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0" fillId="2" borderId="55" xfId="0" applyNumberFormat="1" applyFont="1" applyFill="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176" fontId="0" fillId="2" borderId="55" xfId="0" applyNumberFormat="1" applyFill="1" applyBorder="1" applyAlignment="1">
      <alignment vertical="center" shrinkToFit="1"/>
    </xf>
    <xf numFmtId="0" fontId="5" fillId="0" borderId="0" xfId="0" applyFont="1" applyAlignment="1">
      <alignment vertical="center" wrapText="1"/>
    </xf>
    <xf numFmtId="38" fontId="0" fillId="0" borderId="6" xfId="1" applyFont="1" applyBorder="1" applyAlignment="1">
      <alignment horizontal="center" vertical="center"/>
    </xf>
    <xf numFmtId="38" fontId="0" fillId="0" borderId="6" xfId="1" applyFont="1" applyBorder="1" applyAlignment="1">
      <alignment vertical="center" shrinkToFit="1"/>
    </xf>
    <xf numFmtId="38" fontId="9" fillId="0" borderId="6" xfId="1" applyFont="1" applyBorder="1" applyAlignment="1">
      <alignment horizontal="center" vertical="center"/>
    </xf>
    <xf numFmtId="40" fontId="9" fillId="0" borderId="6" xfId="1" applyNumberFormat="1"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9"/>
  <sheetViews>
    <sheetView tabSelected="1" view="pageBreakPreview" zoomScaleNormal="100" zoomScaleSheetLayoutView="100" workbookViewId="0">
      <selection activeCell="L8" sqref="L8"/>
    </sheetView>
  </sheetViews>
  <sheetFormatPr defaultRowHeight="13.5" x14ac:dyDescent="0.15"/>
  <cols>
    <col min="1" max="1" width="4.5" style="43" bestFit="1" customWidth="1"/>
    <col min="2" max="2" width="13.375" style="43" bestFit="1" customWidth="1"/>
    <col min="3" max="3" width="6.125" style="43" customWidth="1"/>
    <col min="4" max="4" width="3.75" style="50" customWidth="1"/>
    <col min="5" max="5" width="11.375" style="43" bestFit="1" customWidth="1"/>
    <col min="6" max="6" width="7.875" style="43" customWidth="1"/>
    <col min="7" max="7" width="12.375" style="43" bestFit="1" customWidth="1"/>
    <col min="8" max="8" width="5.875" style="43" customWidth="1"/>
    <col min="9" max="9" width="3.75" style="50" customWidth="1"/>
    <col min="10" max="10" width="11.375" style="43" bestFit="1" customWidth="1"/>
    <col min="11" max="11" width="7.875" style="43" customWidth="1"/>
    <col min="12" max="12" width="12.5" style="43" customWidth="1"/>
    <col min="13" max="13" width="5.25" style="43" bestFit="1" customWidth="1"/>
    <col min="14" max="14" width="9.25" style="43" bestFit="1" customWidth="1"/>
    <col min="15" max="15" width="8" style="43" bestFit="1" customWidth="1"/>
    <col min="16" max="16" width="13" style="43" customWidth="1"/>
    <col min="17" max="17" width="13.375" style="43" bestFit="1" customWidth="1"/>
    <col min="18" max="18" width="12.75" style="43" customWidth="1"/>
    <col min="19" max="16384" width="9" style="43"/>
  </cols>
  <sheetData>
    <row r="1" spans="1:21" x14ac:dyDescent="0.15">
      <c r="C1" s="6"/>
      <c r="D1" s="38"/>
      <c r="E1" s="6"/>
      <c r="F1" s="6"/>
      <c r="G1" s="7"/>
      <c r="H1" s="6"/>
      <c r="I1" s="38"/>
      <c r="J1" s="6"/>
      <c r="K1" s="6"/>
      <c r="L1" s="7"/>
      <c r="M1" s="18"/>
      <c r="N1" s="8"/>
      <c r="O1" s="8"/>
      <c r="P1" s="9"/>
      <c r="Q1" s="8"/>
      <c r="R1" s="8" t="s">
        <v>5</v>
      </c>
    </row>
    <row r="2" spans="1:21" ht="17.25" x14ac:dyDescent="0.15">
      <c r="A2" s="25" t="s">
        <v>12</v>
      </c>
      <c r="B2" s="44"/>
      <c r="C2" s="23"/>
      <c r="D2" s="39"/>
      <c r="E2" s="24"/>
      <c r="F2" s="24"/>
      <c r="G2" s="24"/>
      <c r="H2" s="23"/>
      <c r="I2" s="39"/>
      <c r="J2" s="24"/>
      <c r="K2" s="24"/>
      <c r="L2" s="24"/>
      <c r="M2" s="24"/>
      <c r="N2" s="24"/>
      <c r="O2" s="24"/>
      <c r="P2" s="24"/>
      <c r="Q2" s="23"/>
      <c r="R2" s="23"/>
    </row>
    <row r="3" spans="1:21" ht="14.25" customHeight="1" x14ac:dyDescent="0.15">
      <c r="C3" s="6"/>
      <c r="D3" s="38"/>
      <c r="E3" s="29"/>
      <c r="F3" s="29"/>
      <c r="G3" s="29"/>
      <c r="H3" s="6"/>
      <c r="I3" s="38"/>
      <c r="J3" s="29"/>
      <c r="K3" s="29"/>
      <c r="L3" s="29"/>
      <c r="M3" s="29"/>
      <c r="N3" s="8"/>
      <c r="O3" s="8"/>
      <c r="P3" s="8"/>
    </row>
    <row r="4" spans="1:21" ht="30" customHeight="1" x14ac:dyDescent="0.15">
      <c r="B4" s="45" t="s">
        <v>10</v>
      </c>
      <c r="C4" s="109" t="s">
        <v>23</v>
      </c>
      <c r="D4" s="110"/>
      <c r="E4" s="110"/>
      <c r="F4" s="110"/>
      <c r="G4" s="110"/>
      <c r="H4" s="84"/>
      <c r="I4" s="84"/>
      <c r="J4" s="84"/>
      <c r="K4" s="84"/>
      <c r="L4" s="84"/>
      <c r="M4" s="18"/>
      <c r="N4" s="8"/>
      <c r="O4" s="8"/>
      <c r="P4" s="9"/>
      <c r="Q4" s="8"/>
      <c r="R4" s="8"/>
    </row>
    <row r="5" spans="1:21" ht="15" customHeight="1" x14ac:dyDescent="0.15">
      <c r="B5" s="46"/>
      <c r="C5" s="47"/>
      <c r="D5" s="47"/>
      <c r="E5" s="47"/>
      <c r="F5" s="47"/>
      <c r="G5" s="47"/>
      <c r="H5" s="47"/>
      <c r="I5" s="47"/>
      <c r="J5" s="47"/>
      <c r="K5" s="47"/>
      <c r="L5" s="47"/>
      <c r="M5" s="18"/>
      <c r="N5" s="8"/>
      <c r="O5" s="8"/>
      <c r="P5" s="9"/>
      <c r="Q5" s="8"/>
      <c r="R5" s="8"/>
    </row>
    <row r="6" spans="1:21" ht="15" customHeight="1" thickBot="1" x14ac:dyDescent="0.2">
      <c r="C6" s="6"/>
      <c r="D6" s="38"/>
      <c r="E6" s="6"/>
      <c r="F6" s="6"/>
      <c r="G6" s="7"/>
      <c r="H6" s="6"/>
      <c r="I6" s="38"/>
      <c r="J6" s="6"/>
      <c r="K6" s="6"/>
      <c r="L6" s="7"/>
      <c r="M6" s="18"/>
      <c r="N6" s="8"/>
      <c r="O6" s="8"/>
      <c r="P6" s="9"/>
      <c r="Q6" s="8"/>
      <c r="R6" s="6" t="s">
        <v>6</v>
      </c>
    </row>
    <row r="7" spans="1:21" ht="30" customHeight="1" x14ac:dyDescent="0.15">
      <c r="A7" s="118" t="s">
        <v>11</v>
      </c>
      <c r="B7" s="121" t="s">
        <v>7</v>
      </c>
      <c r="C7" s="102" t="s">
        <v>25</v>
      </c>
      <c r="D7" s="103"/>
      <c r="E7" s="104"/>
      <c r="F7" s="105"/>
      <c r="G7" s="106"/>
      <c r="H7" s="85" t="s">
        <v>26</v>
      </c>
      <c r="I7" s="86"/>
      <c r="J7" s="86"/>
      <c r="K7" s="86"/>
      <c r="L7" s="87"/>
      <c r="M7" s="115" t="s">
        <v>21</v>
      </c>
      <c r="N7" s="116"/>
      <c r="O7" s="116"/>
      <c r="P7" s="117"/>
      <c r="Q7" s="107" t="s">
        <v>34</v>
      </c>
      <c r="R7" s="100" t="s">
        <v>32</v>
      </c>
    </row>
    <row r="8" spans="1:21" ht="60" customHeight="1" thickBot="1" x14ac:dyDescent="0.2">
      <c r="A8" s="119"/>
      <c r="B8" s="122"/>
      <c r="C8" s="37" t="s">
        <v>27</v>
      </c>
      <c r="D8" s="40" t="s">
        <v>19</v>
      </c>
      <c r="E8" s="1" t="s">
        <v>28</v>
      </c>
      <c r="F8" s="27" t="s">
        <v>18</v>
      </c>
      <c r="G8" s="26" t="s">
        <v>31</v>
      </c>
      <c r="H8" s="37" t="s">
        <v>29</v>
      </c>
      <c r="I8" s="40" t="s">
        <v>19</v>
      </c>
      <c r="J8" s="1" t="s">
        <v>30</v>
      </c>
      <c r="K8" s="27" t="s">
        <v>18</v>
      </c>
      <c r="L8" s="26" t="s">
        <v>35</v>
      </c>
      <c r="M8" s="30" t="s">
        <v>8</v>
      </c>
      <c r="N8" s="31" t="s">
        <v>20</v>
      </c>
      <c r="O8" s="31" t="s">
        <v>33</v>
      </c>
      <c r="P8" s="27" t="s">
        <v>22</v>
      </c>
      <c r="Q8" s="108"/>
      <c r="R8" s="101"/>
    </row>
    <row r="9" spans="1:21" ht="26.25" customHeight="1" x14ac:dyDescent="0.15">
      <c r="A9" s="120">
        <v>1</v>
      </c>
      <c r="B9" s="113" t="s">
        <v>38</v>
      </c>
      <c r="C9" s="88">
        <v>373</v>
      </c>
      <c r="D9" s="89" t="s">
        <v>24</v>
      </c>
      <c r="E9" s="90"/>
      <c r="F9" s="91">
        <v>100</v>
      </c>
      <c r="G9" s="92">
        <f>C9*E9*((185-F9)/100)</f>
        <v>0</v>
      </c>
      <c r="H9" s="88">
        <f t="shared" ref="H9" si="0">$C$9</f>
        <v>373</v>
      </c>
      <c r="I9" s="89" t="s">
        <v>24</v>
      </c>
      <c r="J9" s="90"/>
      <c r="K9" s="91">
        <v>100</v>
      </c>
      <c r="L9" s="92">
        <f>H9*J9</f>
        <v>0</v>
      </c>
      <c r="M9" s="63" t="s">
        <v>3</v>
      </c>
      <c r="N9" s="64">
        <v>130000</v>
      </c>
      <c r="O9" s="65"/>
      <c r="P9" s="66">
        <f>N9*O9</f>
        <v>0</v>
      </c>
      <c r="Q9" s="35"/>
      <c r="R9" s="111">
        <f>ROUNDDOWN(SUM(G9,L9,P9:P10,Q9),0)</f>
        <v>0</v>
      </c>
      <c r="T9" s="48"/>
      <c r="U9" s="48"/>
    </row>
    <row r="10" spans="1:21" ht="26.25" customHeight="1" x14ac:dyDescent="0.15">
      <c r="A10" s="114"/>
      <c r="B10" s="98"/>
      <c r="C10" s="74"/>
      <c r="D10" s="75"/>
      <c r="E10" s="76"/>
      <c r="F10" s="77"/>
      <c r="G10" s="78"/>
      <c r="H10" s="74"/>
      <c r="I10" s="75"/>
      <c r="J10" s="76"/>
      <c r="K10" s="77"/>
      <c r="L10" s="78"/>
      <c r="M10" s="67" t="s">
        <v>4</v>
      </c>
      <c r="N10" s="68">
        <v>70000</v>
      </c>
      <c r="O10" s="10"/>
      <c r="P10" s="33">
        <f t="shared" ref="P10:P38" si="1">N10*O10</f>
        <v>0</v>
      </c>
      <c r="Q10" s="36"/>
      <c r="R10" s="112"/>
    </row>
    <row r="11" spans="1:21" ht="26.25" customHeight="1" x14ac:dyDescent="0.15">
      <c r="A11" s="114">
        <v>2</v>
      </c>
      <c r="B11" s="98" t="s">
        <v>39</v>
      </c>
      <c r="C11" s="74">
        <f>$C$9</f>
        <v>373</v>
      </c>
      <c r="D11" s="75" t="s">
        <v>24</v>
      </c>
      <c r="E11" s="93"/>
      <c r="F11" s="77">
        <v>100</v>
      </c>
      <c r="G11" s="78">
        <f t="shared" ref="G11" si="2">C11*E11*((185-F11)/100)</f>
        <v>0</v>
      </c>
      <c r="H11" s="74">
        <f t="shared" ref="H11" si="3">$C$9</f>
        <v>373</v>
      </c>
      <c r="I11" s="75" t="s">
        <v>24</v>
      </c>
      <c r="J11" s="76"/>
      <c r="K11" s="77">
        <v>100</v>
      </c>
      <c r="L11" s="78">
        <f t="shared" ref="L11" si="4">H11*J11</f>
        <v>0</v>
      </c>
      <c r="M11" s="19" t="s">
        <v>3</v>
      </c>
      <c r="N11" s="70">
        <v>130000</v>
      </c>
      <c r="O11" s="10"/>
      <c r="P11" s="33">
        <f t="shared" si="1"/>
        <v>0</v>
      </c>
      <c r="Q11" s="36"/>
      <c r="R11" s="95">
        <f t="shared" ref="R11" si="5">ROUNDDOWN(SUM(G11,L11,P11:P12,Q11),0)</f>
        <v>0</v>
      </c>
    </row>
    <row r="12" spans="1:21" ht="26.25" customHeight="1" x14ac:dyDescent="0.15">
      <c r="A12" s="114"/>
      <c r="B12" s="98"/>
      <c r="C12" s="74"/>
      <c r="D12" s="75"/>
      <c r="E12" s="97"/>
      <c r="F12" s="77"/>
      <c r="G12" s="78"/>
      <c r="H12" s="74"/>
      <c r="I12" s="75"/>
      <c r="J12" s="76"/>
      <c r="K12" s="77"/>
      <c r="L12" s="78"/>
      <c r="M12" s="19" t="s">
        <v>4</v>
      </c>
      <c r="N12" s="70">
        <v>70000</v>
      </c>
      <c r="O12" s="10"/>
      <c r="P12" s="33">
        <f t="shared" si="1"/>
        <v>0</v>
      </c>
      <c r="Q12" s="36"/>
      <c r="R12" s="95"/>
    </row>
    <row r="13" spans="1:21" ht="26.25" customHeight="1" x14ac:dyDescent="0.15">
      <c r="A13" s="114">
        <v>3</v>
      </c>
      <c r="B13" s="98" t="s">
        <v>40</v>
      </c>
      <c r="C13" s="74">
        <f t="shared" ref="C13" si="6">$C$9</f>
        <v>373</v>
      </c>
      <c r="D13" s="75" t="s">
        <v>24</v>
      </c>
      <c r="E13" s="93"/>
      <c r="F13" s="77">
        <v>100</v>
      </c>
      <c r="G13" s="78">
        <f t="shared" ref="G13" si="7">C13*E13*((185-F13)/100)</f>
        <v>0</v>
      </c>
      <c r="H13" s="74">
        <f t="shared" ref="H13" si="8">$C$9</f>
        <v>373</v>
      </c>
      <c r="I13" s="75" t="s">
        <v>24</v>
      </c>
      <c r="J13" s="76"/>
      <c r="K13" s="77">
        <v>100</v>
      </c>
      <c r="L13" s="78">
        <f t="shared" ref="L13" si="9">H13*J13</f>
        <v>0</v>
      </c>
      <c r="M13" s="19" t="s">
        <v>3</v>
      </c>
      <c r="N13" s="70">
        <v>130000</v>
      </c>
      <c r="O13" s="10"/>
      <c r="P13" s="33">
        <f t="shared" si="1"/>
        <v>0</v>
      </c>
      <c r="Q13" s="36"/>
      <c r="R13" s="95">
        <f t="shared" ref="R13" si="10">ROUNDDOWN(SUM(G13,L13,P13:P14,Q13),0)</f>
        <v>0</v>
      </c>
    </row>
    <row r="14" spans="1:21" ht="26.25" customHeight="1" x14ac:dyDescent="0.15">
      <c r="A14" s="114"/>
      <c r="B14" s="98"/>
      <c r="C14" s="74"/>
      <c r="D14" s="75"/>
      <c r="E14" s="97"/>
      <c r="F14" s="77"/>
      <c r="G14" s="78"/>
      <c r="H14" s="74"/>
      <c r="I14" s="75"/>
      <c r="J14" s="76"/>
      <c r="K14" s="77"/>
      <c r="L14" s="78"/>
      <c r="M14" s="19" t="s">
        <v>4</v>
      </c>
      <c r="N14" s="70">
        <v>60000</v>
      </c>
      <c r="O14" s="10"/>
      <c r="P14" s="33">
        <f t="shared" si="1"/>
        <v>0</v>
      </c>
      <c r="Q14" s="36"/>
      <c r="R14" s="95"/>
    </row>
    <row r="15" spans="1:21" ht="26.25" customHeight="1" x14ac:dyDescent="0.15">
      <c r="A15" s="114">
        <v>4</v>
      </c>
      <c r="B15" s="98" t="s">
        <v>41</v>
      </c>
      <c r="C15" s="74">
        <f t="shared" ref="C15" si="11">$C$9</f>
        <v>373</v>
      </c>
      <c r="D15" s="75" t="s">
        <v>24</v>
      </c>
      <c r="E15" s="93"/>
      <c r="F15" s="77">
        <v>100</v>
      </c>
      <c r="G15" s="78">
        <f t="shared" ref="G15" si="12">C15*E15*((185-F15)/100)</f>
        <v>0</v>
      </c>
      <c r="H15" s="74">
        <f t="shared" ref="H15" si="13">$C$9</f>
        <v>373</v>
      </c>
      <c r="I15" s="75" t="s">
        <v>24</v>
      </c>
      <c r="J15" s="76"/>
      <c r="K15" s="77">
        <v>100</v>
      </c>
      <c r="L15" s="78">
        <f t="shared" ref="L15" si="14">H15*J15</f>
        <v>0</v>
      </c>
      <c r="M15" s="19" t="s">
        <v>3</v>
      </c>
      <c r="N15" s="70">
        <v>120000</v>
      </c>
      <c r="O15" s="10"/>
      <c r="P15" s="33">
        <f t="shared" si="1"/>
        <v>0</v>
      </c>
      <c r="Q15" s="36"/>
      <c r="R15" s="95">
        <f t="shared" ref="R15" si="15">ROUNDDOWN(SUM(G15,L15,P15:P16,Q15),0)</f>
        <v>0</v>
      </c>
    </row>
    <row r="16" spans="1:21" ht="26.25" customHeight="1" x14ac:dyDescent="0.15">
      <c r="A16" s="114"/>
      <c r="B16" s="98"/>
      <c r="C16" s="74"/>
      <c r="D16" s="75"/>
      <c r="E16" s="97"/>
      <c r="F16" s="77"/>
      <c r="G16" s="78"/>
      <c r="H16" s="74"/>
      <c r="I16" s="75"/>
      <c r="J16" s="76"/>
      <c r="K16" s="77"/>
      <c r="L16" s="78"/>
      <c r="M16" s="19" t="s">
        <v>4</v>
      </c>
      <c r="N16" s="70">
        <v>50000</v>
      </c>
      <c r="O16" s="10"/>
      <c r="P16" s="33">
        <f t="shared" si="1"/>
        <v>0</v>
      </c>
      <c r="Q16" s="36"/>
      <c r="R16" s="95"/>
    </row>
    <row r="17" spans="1:18" ht="26.25" customHeight="1" x14ac:dyDescent="0.15">
      <c r="A17" s="114">
        <v>5</v>
      </c>
      <c r="B17" s="98" t="s">
        <v>42</v>
      </c>
      <c r="C17" s="74">
        <f t="shared" ref="C17" si="16">$C$9</f>
        <v>373</v>
      </c>
      <c r="D17" s="75" t="s">
        <v>24</v>
      </c>
      <c r="E17" s="93"/>
      <c r="F17" s="77">
        <v>100</v>
      </c>
      <c r="G17" s="78">
        <f t="shared" ref="G17" si="17">C17*E17*((185-F17)/100)</f>
        <v>0</v>
      </c>
      <c r="H17" s="74">
        <f t="shared" ref="H17" si="18">$C$9</f>
        <v>373</v>
      </c>
      <c r="I17" s="75" t="s">
        <v>24</v>
      </c>
      <c r="J17" s="76"/>
      <c r="K17" s="77">
        <v>100</v>
      </c>
      <c r="L17" s="78">
        <f t="shared" ref="L17" si="19">H17*J17</f>
        <v>0</v>
      </c>
      <c r="M17" s="19" t="s">
        <v>3</v>
      </c>
      <c r="N17" s="70">
        <v>120000</v>
      </c>
      <c r="O17" s="10"/>
      <c r="P17" s="33">
        <f t="shared" si="1"/>
        <v>0</v>
      </c>
      <c r="Q17" s="36"/>
      <c r="R17" s="95">
        <f t="shared" ref="R17" si="20">ROUNDDOWN(SUM(G17,L17,P17:P18,Q17),0)</f>
        <v>0</v>
      </c>
    </row>
    <row r="18" spans="1:18" ht="26.25" customHeight="1" x14ac:dyDescent="0.15">
      <c r="A18" s="114"/>
      <c r="B18" s="98"/>
      <c r="C18" s="74"/>
      <c r="D18" s="75"/>
      <c r="E18" s="97"/>
      <c r="F18" s="77"/>
      <c r="G18" s="78"/>
      <c r="H18" s="74"/>
      <c r="I18" s="75"/>
      <c r="J18" s="76"/>
      <c r="K18" s="77"/>
      <c r="L18" s="78"/>
      <c r="M18" s="19" t="s">
        <v>4</v>
      </c>
      <c r="N18" s="70">
        <v>50000</v>
      </c>
      <c r="O18" s="10"/>
      <c r="P18" s="33">
        <f t="shared" si="1"/>
        <v>0</v>
      </c>
      <c r="Q18" s="36"/>
      <c r="R18" s="95"/>
    </row>
    <row r="19" spans="1:18" ht="26.25" customHeight="1" x14ac:dyDescent="0.15">
      <c r="A19" s="114">
        <v>6</v>
      </c>
      <c r="B19" s="98" t="s">
        <v>43</v>
      </c>
      <c r="C19" s="74">
        <f t="shared" ref="C19" si="21">$C$9</f>
        <v>373</v>
      </c>
      <c r="D19" s="75" t="s">
        <v>24</v>
      </c>
      <c r="E19" s="93"/>
      <c r="F19" s="77">
        <v>100</v>
      </c>
      <c r="G19" s="78">
        <f t="shared" ref="G19" si="22">C19*E19*((185-F19)/100)</f>
        <v>0</v>
      </c>
      <c r="H19" s="74">
        <f t="shared" ref="H19" si="23">$C$9</f>
        <v>373</v>
      </c>
      <c r="I19" s="75" t="s">
        <v>24</v>
      </c>
      <c r="J19" s="76"/>
      <c r="K19" s="77">
        <v>100</v>
      </c>
      <c r="L19" s="78">
        <f t="shared" ref="L19" si="24">H19*J19</f>
        <v>0</v>
      </c>
      <c r="M19" s="19" t="s">
        <v>3</v>
      </c>
      <c r="N19" s="70">
        <v>120000</v>
      </c>
      <c r="O19" s="10"/>
      <c r="P19" s="33">
        <f t="shared" si="1"/>
        <v>0</v>
      </c>
      <c r="Q19" s="36"/>
      <c r="R19" s="95">
        <f t="shared" ref="R19" si="25">ROUNDDOWN(SUM(G19,L19,P19:P20,Q19),0)</f>
        <v>0</v>
      </c>
    </row>
    <row r="20" spans="1:18" ht="26.25" customHeight="1" x14ac:dyDescent="0.15">
      <c r="A20" s="114"/>
      <c r="B20" s="98"/>
      <c r="C20" s="74"/>
      <c r="D20" s="75"/>
      <c r="E20" s="97"/>
      <c r="F20" s="77"/>
      <c r="G20" s="78"/>
      <c r="H20" s="74"/>
      <c r="I20" s="75"/>
      <c r="J20" s="76"/>
      <c r="K20" s="77"/>
      <c r="L20" s="78"/>
      <c r="M20" s="19" t="s">
        <v>4</v>
      </c>
      <c r="N20" s="70">
        <v>60000</v>
      </c>
      <c r="O20" s="10"/>
      <c r="P20" s="33">
        <f t="shared" si="1"/>
        <v>0</v>
      </c>
      <c r="Q20" s="36"/>
      <c r="R20" s="95"/>
    </row>
    <row r="21" spans="1:18" ht="26.25" customHeight="1" x14ac:dyDescent="0.15">
      <c r="A21" s="114">
        <v>7</v>
      </c>
      <c r="B21" s="98" t="s">
        <v>44</v>
      </c>
      <c r="C21" s="74">
        <f t="shared" ref="C21" si="26">$C$9</f>
        <v>373</v>
      </c>
      <c r="D21" s="75" t="s">
        <v>24</v>
      </c>
      <c r="E21" s="93"/>
      <c r="F21" s="77">
        <v>100</v>
      </c>
      <c r="G21" s="78">
        <f t="shared" ref="G21" si="27">C21*E21*((185-F21)/100)</f>
        <v>0</v>
      </c>
      <c r="H21" s="74">
        <f t="shared" ref="H21" si="28">$C$9</f>
        <v>373</v>
      </c>
      <c r="I21" s="75" t="s">
        <v>24</v>
      </c>
      <c r="J21" s="76"/>
      <c r="K21" s="77">
        <v>100</v>
      </c>
      <c r="L21" s="78">
        <f t="shared" ref="L21" si="29">H21*J21</f>
        <v>0</v>
      </c>
      <c r="M21" s="19" t="s">
        <v>3</v>
      </c>
      <c r="N21" s="70">
        <v>130000</v>
      </c>
      <c r="O21" s="10"/>
      <c r="P21" s="33">
        <f t="shared" si="1"/>
        <v>0</v>
      </c>
      <c r="Q21" s="36"/>
      <c r="R21" s="95">
        <f t="shared" ref="R21" si="30">ROUNDDOWN(SUM(G21,L21,P21:P22,Q21),0)</f>
        <v>0</v>
      </c>
    </row>
    <row r="22" spans="1:18" ht="26.25" customHeight="1" x14ac:dyDescent="0.15">
      <c r="A22" s="114"/>
      <c r="B22" s="98"/>
      <c r="C22" s="74"/>
      <c r="D22" s="75"/>
      <c r="E22" s="97"/>
      <c r="F22" s="77"/>
      <c r="G22" s="78"/>
      <c r="H22" s="74"/>
      <c r="I22" s="75"/>
      <c r="J22" s="76"/>
      <c r="K22" s="77"/>
      <c r="L22" s="78"/>
      <c r="M22" s="19" t="s">
        <v>4</v>
      </c>
      <c r="N22" s="70">
        <v>70000</v>
      </c>
      <c r="O22" s="10"/>
      <c r="P22" s="33">
        <f t="shared" si="1"/>
        <v>0</v>
      </c>
      <c r="Q22" s="36"/>
      <c r="R22" s="95"/>
    </row>
    <row r="23" spans="1:18" ht="26.25" customHeight="1" x14ac:dyDescent="0.15">
      <c r="A23" s="114">
        <v>8</v>
      </c>
      <c r="B23" s="98" t="s">
        <v>45</v>
      </c>
      <c r="C23" s="74">
        <f t="shared" ref="C23" si="31">$C$9</f>
        <v>373</v>
      </c>
      <c r="D23" s="75" t="s">
        <v>24</v>
      </c>
      <c r="E23" s="93"/>
      <c r="F23" s="77">
        <v>100</v>
      </c>
      <c r="G23" s="78">
        <f t="shared" ref="G23" si="32">C23*E23*((185-F23)/100)</f>
        <v>0</v>
      </c>
      <c r="H23" s="74">
        <f t="shared" ref="H23" si="33">$C$9</f>
        <v>373</v>
      </c>
      <c r="I23" s="75" t="s">
        <v>24</v>
      </c>
      <c r="J23" s="76"/>
      <c r="K23" s="77">
        <v>100</v>
      </c>
      <c r="L23" s="78">
        <f t="shared" ref="L23" si="34">H23*J23</f>
        <v>0</v>
      </c>
      <c r="M23" s="19" t="s">
        <v>3</v>
      </c>
      <c r="N23" s="70">
        <v>120000</v>
      </c>
      <c r="O23" s="10"/>
      <c r="P23" s="33">
        <f t="shared" si="1"/>
        <v>0</v>
      </c>
      <c r="Q23" s="36"/>
      <c r="R23" s="95">
        <f t="shared" ref="R23" si="35">ROUNDDOWN(SUM(G23,L23,P23:P24,Q23),0)</f>
        <v>0</v>
      </c>
    </row>
    <row r="24" spans="1:18" ht="26.25" customHeight="1" x14ac:dyDescent="0.15">
      <c r="A24" s="114"/>
      <c r="B24" s="98"/>
      <c r="C24" s="74"/>
      <c r="D24" s="75"/>
      <c r="E24" s="97"/>
      <c r="F24" s="77"/>
      <c r="G24" s="78"/>
      <c r="H24" s="74"/>
      <c r="I24" s="75"/>
      <c r="J24" s="76"/>
      <c r="K24" s="77"/>
      <c r="L24" s="78"/>
      <c r="M24" s="19" t="s">
        <v>4</v>
      </c>
      <c r="N24" s="70">
        <v>60000</v>
      </c>
      <c r="O24" s="10"/>
      <c r="P24" s="33">
        <f t="shared" si="1"/>
        <v>0</v>
      </c>
      <c r="Q24" s="36"/>
      <c r="R24" s="95"/>
    </row>
    <row r="25" spans="1:18" ht="26.25" customHeight="1" x14ac:dyDescent="0.15">
      <c r="A25" s="114">
        <v>9</v>
      </c>
      <c r="B25" s="98" t="s">
        <v>46</v>
      </c>
      <c r="C25" s="74">
        <f t="shared" ref="C25" si="36">$C$9</f>
        <v>373</v>
      </c>
      <c r="D25" s="75" t="s">
        <v>24</v>
      </c>
      <c r="E25" s="93"/>
      <c r="F25" s="77">
        <v>100</v>
      </c>
      <c r="G25" s="78">
        <f t="shared" ref="G25" si="37">C25*E25*((185-F25)/100)</f>
        <v>0</v>
      </c>
      <c r="H25" s="74">
        <f t="shared" ref="H25" si="38">$C$9</f>
        <v>373</v>
      </c>
      <c r="I25" s="75" t="s">
        <v>24</v>
      </c>
      <c r="J25" s="76"/>
      <c r="K25" s="77">
        <v>100</v>
      </c>
      <c r="L25" s="78">
        <f t="shared" ref="L25" si="39">H25*J25</f>
        <v>0</v>
      </c>
      <c r="M25" s="19" t="s">
        <v>3</v>
      </c>
      <c r="N25" s="70">
        <v>120000</v>
      </c>
      <c r="O25" s="10"/>
      <c r="P25" s="33">
        <f t="shared" si="1"/>
        <v>0</v>
      </c>
      <c r="Q25" s="36"/>
      <c r="R25" s="95">
        <f t="shared" ref="R25" si="40">ROUNDDOWN(SUM(G25,L25,P25:P26,Q25),0)</f>
        <v>0</v>
      </c>
    </row>
    <row r="26" spans="1:18" ht="26.25" customHeight="1" thickBot="1" x14ac:dyDescent="0.2">
      <c r="A26" s="114"/>
      <c r="B26" s="99"/>
      <c r="C26" s="74"/>
      <c r="D26" s="75"/>
      <c r="E26" s="97"/>
      <c r="F26" s="77"/>
      <c r="G26" s="78"/>
      <c r="H26" s="74"/>
      <c r="I26" s="75"/>
      <c r="J26" s="76"/>
      <c r="K26" s="77"/>
      <c r="L26" s="78"/>
      <c r="M26" s="19" t="s">
        <v>4</v>
      </c>
      <c r="N26" s="71">
        <v>70000</v>
      </c>
      <c r="O26" s="10"/>
      <c r="P26" s="33">
        <f t="shared" si="1"/>
        <v>0</v>
      </c>
      <c r="Q26" s="36"/>
      <c r="R26" s="95"/>
    </row>
    <row r="27" spans="1:18" ht="26.25" customHeight="1" x14ac:dyDescent="0.15">
      <c r="A27" s="114">
        <v>10</v>
      </c>
      <c r="B27" s="113" t="s">
        <v>47</v>
      </c>
      <c r="C27" s="74">
        <f t="shared" ref="C27" si="41">$C$9</f>
        <v>373</v>
      </c>
      <c r="D27" s="75" t="s">
        <v>24</v>
      </c>
      <c r="E27" s="93"/>
      <c r="F27" s="77">
        <v>100</v>
      </c>
      <c r="G27" s="78">
        <f t="shared" ref="G27" si="42">C27*E27*((185-F27)/100)</f>
        <v>0</v>
      </c>
      <c r="H27" s="74">
        <f t="shared" ref="H27" si="43">$C$9</f>
        <v>373</v>
      </c>
      <c r="I27" s="75" t="s">
        <v>24</v>
      </c>
      <c r="J27" s="76"/>
      <c r="K27" s="77">
        <v>100</v>
      </c>
      <c r="L27" s="78">
        <f t="shared" ref="L27" si="44">H27*J27</f>
        <v>0</v>
      </c>
      <c r="M27" s="19" t="s">
        <v>3</v>
      </c>
      <c r="N27" s="72">
        <v>120000</v>
      </c>
      <c r="O27" s="10"/>
      <c r="P27" s="33">
        <f t="shared" ref="P27:P32" si="45">N27*O27</f>
        <v>0</v>
      </c>
      <c r="Q27" s="36"/>
      <c r="R27" s="95">
        <f t="shared" ref="R27" si="46">ROUNDDOWN(SUM(G27,L27,P27:P28,Q27),0)</f>
        <v>0</v>
      </c>
    </row>
    <row r="28" spans="1:18" ht="26.25" customHeight="1" x14ac:dyDescent="0.15">
      <c r="A28" s="114"/>
      <c r="B28" s="98"/>
      <c r="C28" s="74"/>
      <c r="D28" s="75"/>
      <c r="E28" s="97"/>
      <c r="F28" s="77"/>
      <c r="G28" s="78"/>
      <c r="H28" s="74"/>
      <c r="I28" s="75"/>
      <c r="J28" s="76"/>
      <c r="K28" s="77"/>
      <c r="L28" s="78"/>
      <c r="M28" s="19" t="s">
        <v>4</v>
      </c>
      <c r="N28" s="70">
        <v>60000</v>
      </c>
      <c r="O28" s="10"/>
      <c r="P28" s="33">
        <f t="shared" si="45"/>
        <v>0</v>
      </c>
      <c r="Q28" s="36"/>
      <c r="R28" s="95"/>
    </row>
    <row r="29" spans="1:18" ht="26.25" customHeight="1" x14ac:dyDescent="0.15">
      <c r="A29" s="114">
        <v>11</v>
      </c>
      <c r="B29" s="98" t="s">
        <v>48</v>
      </c>
      <c r="C29" s="74">
        <f t="shared" ref="C29:C31" si="47">$C$9</f>
        <v>373</v>
      </c>
      <c r="D29" s="75" t="s">
        <v>24</v>
      </c>
      <c r="E29" s="93"/>
      <c r="F29" s="77">
        <v>100</v>
      </c>
      <c r="G29" s="78">
        <f t="shared" ref="G29" si="48">C29*E29*((185-F29)/100)</f>
        <v>0</v>
      </c>
      <c r="H29" s="74">
        <f t="shared" ref="H29:H31" si="49">$C$9</f>
        <v>373</v>
      </c>
      <c r="I29" s="75" t="s">
        <v>24</v>
      </c>
      <c r="J29" s="76"/>
      <c r="K29" s="77">
        <v>100</v>
      </c>
      <c r="L29" s="78">
        <f t="shared" ref="L29" si="50">H29*J29</f>
        <v>0</v>
      </c>
      <c r="M29" s="19" t="s">
        <v>3</v>
      </c>
      <c r="N29" s="70">
        <v>120000</v>
      </c>
      <c r="O29" s="10"/>
      <c r="P29" s="33">
        <f t="shared" si="45"/>
        <v>0</v>
      </c>
      <c r="Q29" s="36"/>
      <c r="R29" s="95">
        <f t="shared" ref="R29" si="51">ROUNDDOWN(SUM(G29,L29,P29:P30,Q29),0)</f>
        <v>0</v>
      </c>
    </row>
    <row r="30" spans="1:18" ht="26.25" customHeight="1" x14ac:dyDescent="0.15">
      <c r="A30" s="114"/>
      <c r="B30" s="98"/>
      <c r="C30" s="74"/>
      <c r="D30" s="75"/>
      <c r="E30" s="97"/>
      <c r="F30" s="77"/>
      <c r="G30" s="78"/>
      <c r="H30" s="74"/>
      <c r="I30" s="75"/>
      <c r="J30" s="76"/>
      <c r="K30" s="77"/>
      <c r="L30" s="78"/>
      <c r="M30" s="19" t="s">
        <v>4</v>
      </c>
      <c r="N30" s="70">
        <v>60000</v>
      </c>
      <c r="O30" s="10"/>
      <c r="P30" s="33">
        <f t="shared" si="45"/>
        <v>0</v>
      </c>
      <c r="Q30" s="36"/>
      <c r="R30" s="95"/>
    </row>
    <row r="31" spans="1:18" ht="26.25" customHeight="1" x14ac:dyDescent="0.15">
      <c r="A31" s="114">
        <v>12</v>
      </c>
      <c r="B31" s="98" t="s">
        <v>49</v>
      </c>
      <c r="C31" s="74">
        <f t="shared" si="47"/>
        <v>373</v>
      </c>
      <c r="D31" s="75" t="s">
        <v>24</v>
      </c>
      <c r="E31" s="93"/>
      <c r="F31" s="77">
        <v>100</v>
      </c>
      <c r="G31" s="78">
        <f t="shared" ref="G31" si="52">C31*E31*((185-F31)/100)</f>
        <v>0</v>
      </c>
      <c r="H31" s="74">
        <f t="shared" si="49"/>
        <v>373</v>
      </c>
      <c r="I31" s="75" t="s">
        <v>24</v>
      </c>
      <c r="J31" s="76"/>
      <c r="K31" s="77">
        <v>100</v>
      </c>
      <c r="L31" s="78">
        <f t="shared" ref="L31" si="53">H31*J31</f>
        <v>0</v>
      </c>
      <c r="M31" s="19" t="s">
        <v>3</v>
      </c>
      <c r="N31" s="70">
        <v>120000</v>
      </c>
      <c r="O31" s="10"/>
      <c r="P31" s="33">
        <f t="shared" si="45"/>
        <v>0</v>
      </c>
      <c r="Q31" s="36"/>
      <c r="R31" s="95">
        <f t="shared" ref="R31" si="54">ROUNDDOWN(SUM(G31,L31,P31:P32,Q31),0)</f>
        <v>0</v>
      </c>
    </row>
    <row r="32" spans="1:18" ht="26.25" customHeight="1" x14ac:dyDescent="0.15">
      <c r="A32" s="114"/>
      <c r="B32" s="98"/>
      <c r="C32" s="74"/>
      <c r="D32" s="75"/>
      <c r="E32" s="97"/>
      <c r="F32" s="77"/>
      <c r="G32" s="78"/>
      <c r="H32" s="74"/>
      <c r="I32" s="75"/>
      <c r="J32" s="76"/>
      <c r="K32" s="77"/>
      <c r="L32" s="78"/>
      <c r="M32" s="19" t="s">
        <v>4</v>
      </c>
      <c r="N32" s="70">
        <v>60000</v>
      </c>
      <c r="O32" s="10"/>
      <c r="P32" s="33">
        <f t="shared" si="45"/>
        <v>0</v>
      </c>
      <c r="Q32" s="36"/>
      <c r="R32" s="95"/>
    </row>
    <row r="33" spans="1:18" ht="26.25" customHeight="1" x14ac:dyDescent="0.15">
      <c r="A33" s="114">
        <v>13</v>
      </c>
      <c r="B33" s="98" t="s">
        <v>50</v>
      </c>
      <c r="C33" s="74">
        <f t="shared" ref="C33" si="55">$C$9</f>
        <v>373</v>
      </c>
      <c r="D33" s="75" t="s">
        <v>24</v>
      </c>
      <c r="E33" s="93"/>
      <c r="F33" s="77">
        <v>100</v>
      </c>
      <c r="G33" s="78">
        <f t="shared" ref="G33" si="56">C33*E33*((185-F33)/100)</f>
        <v>0</v>
      </c>
      <c r="H33" s="74">
        <f t="shared" ref="H33" si="57">$C$9</f>
        <v>373</v>
      </c>
      <c r="I33" s="75" t="s">
        <v>24</v>
      </c>
      <c r="J33" s="76"/>
      <c r="K33" s="77">
        <v>100</v>
      </c>
      <c r="L33" s="78">
        <f t="shared" ref="L33" si="58">H33*J33</f>
        <v>0</v>
      </c>
      <c r="M33" s="19" t="s">
        <v>3</v>
      </c>
      <c r="N33" s="70">
        <v>130000</v>
      </c>
      <c r="O33" s="10"/>
      <c r="P33" s="33">
        <f t="shared" si="1"/>
        <v>0</v>
      </c>
      <c r="Q33" s="36"/>
      <c r="R33" s="95">
        <f t="shared" ref="R33" si="59">ROUNDDOWN(SUM(G33,L33,P33:P34,Q33),0)</f>
        <v>0</v>
      </c>
    </row>
    <row r="34" spans="1:18" ht="26.25" customHeight="1" x14ac:dyDescent="0.15">
      <c r="A34" s="114"/>
      <c r="B34" s="98"/>
      <c r="C34" s="74"/>
      <c r="D34" s="75"/>
      <c r="E34" s="97"/>
      <c r="F34" s="77"/>
      <c r="G34" s="78"/>
      <c r="H34" s="74"/>
      <c r="I34" s="75"/>
      <c r="J34" s="76"/>
      <c r="K34" s="77"/>
      <c r="L34" s="78"/>
      <c r="M34" s="19" t="s">
        <v>4</v>
      </c>
      <c r="N34" s="70">
        <v>70000</v>
      </c>
      <c r="O34" s="10"/>
      <c r="P34" s="33">
        <f t="shared" si="1"/>
        <v>0</v>
      </c>
      <c r="Q34" s="36"/>
      <c r="R34" s="95"/>
    </row>
    <row r="35" spans="1:18" ht="26.25" customHeight="1" x14ac:dyDescent="0.15">
      <c r="A35" s="114">
        <v>14</v>
      </c>
      <c r="B35" s="98" t="s">
        <v>51</v>
      </c>
      <c r="C35" s="74">
        <f t="shared" ref="C35:C37" si="60">$C$9</f>
        <v>373</v>
      </c>
      <c r="D35" s="75" t="s">
        <v>24</v>
      </c>
      <c r="E35" s="93"/>
      <c r="F35" s="77">
        <v>100</v>
      </c>
      <c r="G35" s="78">
        <f t="shared" ref="G35" si="61">C35*E35*((185-F35)/100)</f>
        <v>0</v>
      </c>
      <c r="H35" s="74">
        <f t="shared" ref="H35:H37" si="62">$C$9</f>
        <v>373</v>
      </c>
      <c r="I35" s="75" t="s">
        <v>24</v>
      </c>
      <c r="J35" s="76"/>
      <c r="K35" s="77">
        <v>100</v>
      </c>
      <c r="L35" s="78">
        <f t="shared" ref="L35" si="63">H35*J35</f>
        <v>0</v>
      </c>
      <c r="M35" s="19" t="s">
        <v>3</v>
      </c>
      <c r="N35" s="70">
        <v>130000</v>
      </c>
      <c r="O35" s="10"/>
      <c r="P35" s="33">
        <f t="shared" si="1"/>
        <v>0</v>
      </c>
      <c r="Q35" s="36"/>
      <c r="R35" s="95">
        <f t="shared" ref="R35" si="64">ROUNDDOWN(SUM(G35,L35,P35:P36,Q35),0)</f>
        <v>0</v>
      </c>
    </row>
    <row r="36" spans="1:18" ht="26.25" customHeight="1" x14ac:dyDescent="0.15">
      <c r="A36" s="114"/>
      <c r="B36" s="98"/>
      <c r="C36" s="74"/>
      <c r="D36" s="75"/>
      <c r="E36" s="97"/>
      <c r="F36" s="77"/>
      <c r="G36" s="78"/>
      <c r="H36" s="74"/>
      <c r="I36" s="75"/>
      <c r="J36" s="76"/>
      <c r="K36" s="77"/>
      <c r="L36" s="78"/>
      <c r="M36" s="19" t="s">
        <v>4</v>
      </c>
      <c r="N36" s="70">
        <v>70000</v>
      </c>
      <c r="O36" s="10"/>
      <c r="P36" s="33">
        <f t="shared" si="1"/>
        <v>0</v>
      </c>
      <c r="Q36" s="36"/>
      <c r="R36" s="95"/>
    </row>
    <row r="37" spans="1:18" ht="26.25" customHeight="1" x14ac:dyDescent="0.15">
      <c r="A37" s="114">
        <v>15</v>
      </c>
      <c r="B37" s="98" t="s">
        <v>52</v>
      </c>
      <c r="C37" s="74">
        <f t="shared" si="60"/>
        <v>373</v>
      </c>
      <c r="D37" s="75" t="s">
        <v>24</v>
      </c>
      <c r="E37" s="93"/>
      <c r="F37" s="77">
        <v>100</v>
      </c>
      <c r="G37" s="78">
        <f t="shared" ref="G37" si="65">C37*E37*((185-F37)/100)</f>
        <v>0</v>
      </c>
      <c r="H37" s="74">
        <f t="shared" si="62"/>
        <v>373</v>
      </c>
      <c r="I37" s="75" t="s">
        <v>24</v>
      </c>
      <c r="J37" s="76"/>
      <c r="K37" s="77">
        <v>100</v>
      </c>
      <c r="L37" s="78">
        <f t="shared" ref="L37" si="66">H37*J37</f>
        <v>0</v>
      </c>
      <c r="M37" s="19" t="s">
        <v>3</v>
      </c>
      <c r="N37" s="70">
        <v>130000</v>
      </c>
      <c r="O37" s="10"/>
      <c r="P37" s="33">
        <f t="shared" si="1"/>
        <v>0</v>
      </c>
      <c r="Q37" s="36"/>
      <c r="R37" s="95">
        <f t="shared" ref="R37" si="67">ROUNDDOWN(SUM(G37,L37,P37:P38,Q37),0)</f>
        <v>0</v>
      </c>
    </row>
    <row r="38" spans="1:18" ht="26.25" customHeight="1" thickBot="1" x14ac:dyDescent="0.2">
      <c r="A38" s="123"/>
      <c r="B38" s="126"/>
      <c r="C38" s="79"/>
      <c r="D38" s="80"/>
      <c r="E38" s="94"/>
      <c r="F38" s="82"/>
      <c r="G38" s="83"/>
      <c r="H38" s="79"/>
      <c r="I38" s="80"/>
      <c r="J38" s="81"/>
      <c r="K38" s="82"/>
      <c r="L38" s="83"/>
      <c r="M38" s="20" t="s">
        <v>4</v>
      </c>
      <c r="N38" s="73">
        <v>60000</v>
      </c>
      <c r="O38" s="11"/>
      <c r="P38" s="34">
        <f t="shared" si="1"/>
        <v>0</v>
      </c>
      <c r="Q38" s="69"/>
      <c r="R38" s="96"/>
    </row>
    <row r="39" spans="1:18" ht="26.25" customHeight="1" thickTop="1" thickBot="1" x14ac:dyDescent="0.2">
      <c r="A39" s="124" t="s">
        <v>0</v>
      </c>
      <c r="B39" s="125"/>
      <c r="C39" s="58"/>
      <c r="D39" s="59"/>
      <c r="E39" s="60"/>
      <c r="F39" s="61"/>
      <c r="G39" s="62"/>
      <c r="H39" s="58"/>
      <c r="I39" s="59"/>
      <c r="J39" s="60"/>
      <c r="K39" s="61"/>
      <c r="L39" s="22"/>
      <c r="M39" s="21"/>
      <c r="N39" s="12">
        <f>SUM(N9:N38)</f>
        <v>2810000</v>
      </c>
      <c r="O39" s="13"/>
      <c r="P39" s="32"/>
      <c r="Q39" s="28"/>
      <c r="R39" s="14">
        <f>SUM(R9:R38)</f>
        <v>0</v>
      </c>
    </row>
    <row r="40" spans="1:18" ht="26.25" customHeight="1" x14ac:dyDescent="0.15">
      <c r="C40" s="6"/>
      <c r="D40" s="38"/>
      <c r="E40" s="6"/>
      <c r="F40" s="6"/>
      <c r="G40" s="7"/>
      <c r="H40" s="6"/>
      <c r="I40" s="38"/>
      <c r="J40" s="6"/>
      <c r="K40" s="6"/>
      <c r="L40" s="7"/>
      <c r="M40" s="18"/>
      <c r="N40" s="8"/>
      <c r="O40" s="8"/>
      <c r="P40" s="9"/>
      <c r="Q40" s="8"/>
      <c r="R40" s="8"/>
    </row>
    <row r="41" spans="1:18" ht="27.75" customHeight="1" x14ac:dyDescent="0.15">
      <c r="A41" s="127" t="s">
        <v>14</v>
      </c>
      <c r="B41" s="127"/>
      <c r="C41" s="127"/>
      <c r="D41" s="127"/>
      <c r="E41" s="127"/>
      <c r="F41" s="127"/>
      <c r="G41" s="127"/>
      <c r="H41" s="127"/>
      <c r="I41" s="127"/>
      <c r="J41" s="127"/>
      <c r="K41" s="127"/>
      <c r="L41" s="127"/>
      <c r="M41" s="127"/>
      <c r="N41" s="127"/>
      <c r="O41" s="127"/>
      <c r="P41" s="127"/>
      <c r="Q41" s="127"/>
      <c r="R41" s="127"/>
    </row>
    <row r="42" spans="1:18" ht="27.75" customHeight="1" x14ac:dyDescent="0.15">
      <c r="A42" s="127" t="s">
        <v>15</v>
      </c>
      <c r="B42" s="127"/>
      <c r="C42" s="127"/>
      <c r="D42" s="127"/>
      <c r="E42" s="127"/>
      <c r="F42" s="127"/>
      <c r="G42" s="127"/>
      <c r="H42" s="127"/>
      <c r="I42" s="127"/>
      <c r="J42" s="127"/>
      <c r="K42" s="127"/>
      <c r="L42" s="127"/>
      <c r="M42" s="127"/>
      <c r="N42" s="127"/>
      <c r="O42" s="127"/>
      <c r="P42" s="127"/>
      <c r="Q42" s="127"/>
    </row>
    <row r="43" spans="1:18" ht="27.75" customHeight="1" x14ac:dyDescent="0.15">
      <c r="A43" s="127" t="s">
        <v>17</v>
      </c>
      <c r="B43" s="127"/>
      <c r="C43" s="127"/>
      <c r="D43" s="127"/>
      <c r="E43" s="127"/>
      <c r="F43" s="127"/>
      <c r="G43" s="127"/>
      <c r="H43" s="127"/>
      <c r="I43" s="127"/>
      <c r="J43" s="127"/>
      <c r="K43" s="127"/>
      <c r="L43" s="127"/>
      <c r="M43" s="127"/>
      <c r="N43" s="127"/>
      <c r="O43" s="127"/>
      <c r="P43" s="127"/>
      <c r="Q43" s="127"/>
    </row>
    <row r="44" spans="1:18" ht="27.75" customHeight="1" x14ac:dyDescent="0.15">
      <c r="A44" s="127" t="s">
        <v>16</v>
      </c>
      <c r="B44" s="127"/>
      <c r="C44" s="127"/>
      <c r="D44" s="127"/>
      <c r="E44" s="127"/>
      <c r="F44" s="127"/>
      <c r="G44" s="127"/>
      <c r="H44" s="127"/>
      <c r="I44" s="127"/>
      <c r="J44" s="127"/>
      <c r="K44" s="127"/>
      <c r="L44" s="127"/>
      <c r="M44" s="127"/>
      <c r="N44" s="127"/>
      <c r="O44" s="127"/>
      <c r="P44" s="127"/>
      <c r="Q44" s="127"/>
      <c r="R44" s="53"/>
    </row>
    <row r="45" spans="1:18" ht="27.75" customHeight="1" x14ac:dyDescent="0.15">
      <c r="A45" s="127" t="s">
        <v>37</v>
      </c>
      <c r="B45" s="127"/>
      <c r="C45" s="127"/>
      <c r="D45" s="127"/>
      <c r="E45" s="127"/>
      <c r="F45" s="127"/>
      <c r="G45" s="127"/>
      <c r="H45" s="127"/>
      <c r="I45" s="127"/>
      <c r="J45" s="127"/>
      <c r="K45" s="127"/>
      <c r="L45" s="127"/>
      <c r="M45" s="127"/>
      <c r="N45" s="127"/>
      <c r="O45" s="127"/>
      <c r="P45" s="127"/>
      <c r="Q45" s="127"/>
      <c r="R45" s="53"/>
    </row>
    <row r="46" spans="1:18" ht="24" customHeight="1" x14ac:dyDescent="0.15">
      <c r="A46" s="53"/>
      <c r="B46" s="53"/>
      <c r="C46" s="53"/>
      <c r="D46" s="52"/>
      <c r="E46" s="53"/>
      <c r="F46" s="53"/>
      <c r="G46" s="53"/>
      <c r="H46" s="54"/>
      <c r="I46" s="52"/>
      <c r="J46" s="54"/>
      <c r="K46" s="54"/>
      <c r="L46" s="54"/>
      <c r="M46" s="53"/>
      <c r="N46" s="53"/>
      <c r="O46" s="53"/>
      <c r="P46" s="53"/>
      <c r="Q46" s="53"/>
      <c r="R46" s="53"/>
    </row>
    <row r="47" spans="1:18" ht="24" customHeight="1" x14ac:dyDescent="0.15">
      <c r="G47" s="56"/>
      <c r="L47" s="15" t="s">
        <v>1</v>
      </c>
      <c r="M47" s="55"/>
      <c r="N47" s="130">
        <f>R39</f>
        <v>0</v>
      </c>
      <c r="O47" s="130"/>
      <c r="P47" s="130"/>
      <c r="Q47" s="43" t="s">
        <v>2</v>
      </c>
    </row>
    <row r="48" spans="1:18" ht="24" customHeight="1" x14ac:dyDescent="0.15">
      <c r="G48" s="49"/>
    </row>
    <row r="49" spans="2:18" ht="24" customHeight="1" x14ac:dyDescent="0.15">
      <c r="C49" s="16"/>
      <c r="D49" s="42"/>
      <c r="G49" s="57"/>
      <c r="H49" s="16"/>
      <c r="I49" s="42"/>
      <c r="L49" s="16"/>
      <c r="M49" s="16"/>
      <c r="N49" s="16"/>
      <c r="Q49" s="16"/>
    </row>
    <row r="50" spans="2:18" ht="24" customHeight="1" x14ac:dyDescent="0.15">
      <c r="G50" s="56"/>
      <c r="L50" s="15" t="s">
        <v>9</v>
      </c>
      <c r="M50" s="55"/>
      <c r="N50" s="131">
        <f>ROUNDUP(N47*100/110,2)</f>
        <v>0</v>
      </c>
      <c r="O50" s="131"/>
      <c r="P50" s="131"/>
      <c r="Q50" s="43" t="s">
        <v>2</v>
      </c>
    </row>
    <row r="51" spans="2:18" ht="24" customHeight="1" x14ac:dyDescent="0.15">
      <c r="C51" s="49"/>
      <c r="D51" s="47"/>
      <c r="E51" s="49"/>
      <c r="F51" s="49"/>
      <c r="G51" s="49"/>
      <c r="H51" s="49"/>
      <c r="I51" s="47"/>
      <c r="J51" s="49"/>
      <c r="K51" s="49"/>
      <c r="L51" s="49" t="s">
        <v>36</v>
      </c>
      <c r="M51" s="49"/>
      <c r="N51" s="49"/>
    </row>
    <row r="52" spans="2:18" ht="24" customHeight="1" x14ac:dyDescent="0.15">
      <c r="O52" s="17"/>
    </row>
    <row r="53" spans="2:18" ht="26.25" customHeight="1" x14ac:dyDescent="0.15">
      <c r="C53" s="6"/>
      <c r="D53" s="38"/>
      <c r="E53" s="6"/>
      <c r="F53" s="6"/>
      <c r="G53" s="7"/>
      <c r="H53" s="6"/>
      <c r="I53" s="38"/>
      <c r="J53" s="6"/>
      <c r="K53" s="6"/>
      <c r="L53" s="7"/>
      <c r="M53" s="18"/>
      <c r="N53" s="128" t="s">
        <v>13</v>
      </c>
      <c r="O53" s="128"/>
      <c r="P53" s="129"/>
      <c r="Q53" s="129"/>
      <c r="R53" s="129"/>
    </row>
    <row r="54" spans="2:18" ht="26.25" customHeight="1" x14ac:dyDescent="0.15">
      <c r="C54" s="6"/>
      <c r="D54" s="38"/>
      <c r="E54" s="6"/>
      <c r="F54" s="6"/>
      <c r="G54" s="7"/>
      <c r="H54" s="6"/>
      <c r="I54" s="38"/>
      <c r="J54" s="6"/>
      <c r="K54" s="6"/>
      <c r="L54" s="7"/>
      <c r="M54" s="18"/>
      <c r="N54" s="8"/>
      <c r="O54" s="8"/>
      <c r="P54" s="9"/>
      <c r="Q54" s="8"/>
      <c r="R54" s="8"/>
    </row>
    <row r="55" spans="2:18" ht="26.25" customHeight="1" x14ac:dyDescent="0.15">
      <c r="B55" s="17"/>
      <c r="P55" s="17"/>
    </row>
    <row r="56" spans="2:18" ht="26.25" customHeight="1" x14ac:dyDescent="0.15">
      <c r="B56" s="17"/>
      <c r="P56" s="17"/>
    </row>
    <row r="57" spans="2:18" ht="26.25" customHeight="1" x14ac:dyDescent="0.15">
      <c r="B57" s="17"/>
      <c r="P57" s="17"/>
    </row>
    <row r="58" spans="2:18" ht="26.25" customHeight="1" x14ac:dyDescent="0.15">
      <c r="B58" s="17"/>
      <c r="P58" s="17"/>
    </row>
    <row r="59" spans="2:18" ht="26.25" customHeight="1" x14ac:dyDescent="0.15"/>
    <row r="60" spans="2:18" ht="26.25" customHeight="1" x14ac:dyDescent="0.15">
      <c r="C60" s="2"/>
      <c r="D60" s="41"/>
      <c r="E60" s="2"/>
      <c r="F60" s="2"/>
      <c r="G60" s="3"/>
      <c r="H60" s="2"/>
      <c r="I60" s="41"/>
      <c r="J60" s="2"/>
      <c r="K60" s="2"/>
      <c r="L60" s="3"/>
      <c r="M60" s="2"/>
      <c r="N60" s="51"/>
    </row>
    <row r="61" spans="2:18" ht="26.25" customHeight="1" x14ac:dyDescent="0.15">
      <c r="C61" s="2"/>
      <c r="D61" s="41"/>
      <c r="E61" s="2"/>
      <c r="F61" s="2"/>
      <c r="G61" s="4"/>
      <c r="H61" s="2"/>
      <c r="I61" s="41"/>
      <c r="J61" s="2"/>
      <c r="K61" s="2"/>
      <c r="L61" s="4"/>
      <c r="M61" s="2"/>
      <c r="N61" s="51"/>
    </row>
    <row r="62" spans="2:18" ht="26.25" customHeight="1" x14ac:dyDescent="0.15">
      <c r="C62" s="2"/>
      <c r="D62" s="41"/>
      <c r="E62" s="2"/>
      <c r="F62" s="2"/>
      <c r="G62" s="5"/>
      <c r="H62" s="2"/>
      <c r="I62" s="41"/>
      <c r="J62" s="2"/>
      <c r="K62" s="2"/>
      <c r="L62" s="5"/>
      <c r="M62" s="2"/>
      <c r="N62" s="51"/>
    </row>
    <row r="63" spans="2:18" ht="26.25" customHeight="1" x14ac:dyDescent="0.15">
      <c r="C63" s="2"/>
      <c r="D63" s="41"/>
      <c r="E63" s="2"/>
      <c r="F63" s="2"/>
      <c r="G63" s="5"/>
      <c r="H63" s="2"/>
      <c r="I63" s="41"/>
      <c r="J63" s="2"/>
      <c r="K63" s="2"/>
      <c r="L63" s="5"/>
      <c r="M63" s="2"/>
      <c r="N63" s="51"/>
    </row>
    <row r="64" spans="2:18" ht="26.25" customHeight="1" x14ac:dyDescent="0.15"/>
    <row r="65" ht="26.25" customHeight="1" x14ac:dyDescent="0.15"/>
    <row r="66" ht="26.25" customHeight="1" x14ac:dyDescent="0.15"/>
    <row r="67" ht="26.25" customHeight="1" x14ac:dyDescent="0.15"/>
    <row r="68" ht="26.25" customHeight="1" x14ac:dyDescent="0.15"/>
    <row r="69" ht="26.25" customHeight="1" x14ac:dyDescent="0.15"/>
  </sheetData>
  <mergeCells count="214">
    <mergeCell ref="R31:R32"/>
    <mergeCell ref="A31:A32"/>
    <mergeCell ref="B31:B32"/>
    <mergeCell ref="C31:C32"/>
    <mergeCell ref="D31:D32"/>
    <mergeCell ref="E31:E32"/>
    <mergeCell ref="F31:F32"/>
    <mergeCell ref="G31:G32"/>
    <mergeCell ref="H31:H32"/>
    <mergeCell ref="I31:I32"/>
    <mergeCell ref="R27:R28"/>
    <mergeCell ref="A29:A30"/>
    <mergeCell ref="B29:B30"/>
    <mergeCell ref="C29:C30"/>
    <mergeCell ref="D29:D30"/>
    <mergeCell ref="E29:E30"/>
    <mergeCell ref="F29:F30"/>
    <mergeCell ref="G29:G30"/>
    <mergeCell ref="H29:H30"/>
    <mergeCell ref="I29:I30"/>
    <mergeCell ref="J29:J30"/>
    <mergeCell ref="K29:K30"/>
    <mergeCell ref="L29:L30"/>
    <mergeCell ref="R29:R30"/>
    <mergeCell ref="A27:A28"/>
    <mergeCell ref="B27:B28"/>
    <mergeCell ref="C27:C28"/>
    <mergeCell ref="D27:D28"/>
    <mergeCell ref="E27:E28"/>
    <mergeCell ref="F27:F28"/>
    <mergeCell ref="G27:G28"/>
    <mergeCell ref="H27:H28"/>
    <mergeCell ref="I27:I28"/>
    <mergeCell ref="A25:A26"/>
    <mergeCell ref="A33:A34"/>
    <mergeCell ref="A35:A36"/>
    <mergeCell ref="A37:A38"/>
    <mergeCell ref="A39:B39"/>
    <mergeCell ref="B33:B34"/>
    <mergeCell ref="B37:B38"/>
    <mergeCell ref="A41:R41"/>
    <mergeCell ref="N53:O53"/>
    <mergeCell ref="P53:R53"/>
    <mergeCell ref="N47:P47"/>
    <mergeCell ref="N50:P50"/>
    <mergeCell ref="A42:Q42"/>
    <mergeCell ref="A43:Q43"/>
    <mergeCell ref="A44:Q44"/>
    <mergeCell ref="A45:Q45"/>
    <mergeCell ref="B35:B36"/>
    <mergeCell ref="C35:C36"/>
    <mergeCell ref="E35:E36"/>
    <mergeCell ref="G35:G36"/>
    <mergeCell ref="F37:F38"/>
    <mergeCell ref="R25:R26"/>
    <mergeCell ref="R33:R34"/>
    <mergeCell ref="C37:C38"/>
    <mergeCell ref="F11:F12"/>
    <mergeCell ref="A15:A16"/>
    <mergeCell ref="A17:A18"/>
    <mergeCell ref="A19:A20"/>
    <mergeCell ref="A21:A22"/>
    <mergeCell ref="A23:A24"/>
    <mergeCell ref="M7:P7"/>
    <mergeCell ref="A7:A8"/>
    <mergeCell ref="A9:A10"/>
    <mergeCell ref="A11:A12"/>
    <mergeCell ref="A13:A14"/>
    <mergeCell ref="B7:B8"/>
    <mergeCell ref="B17:B18"/>
    <mergeCell ref="C17:C18"/>
    <mergeCell ref="E17:E18"/>
    <mergeCell ref="G17:G18"/>
    <mergeCell ref="B21:B22"/>
    <mergeCell ref="C21:C22"/>
    <mergeCell ref="E21:E22"/>
    <mergeCell ref="G21:G22"/>
    <mergeCell ref="B19:B20"/>
    <mergeCell ref="C19:C20"/>
    <mergeCell ref="E19:E20"/>
    <mergeCell ref="G19:G20"/>
    <mergeCell ref="R7:R8"/>
    <mergeCell ref="C7:G7"/>
    <mergeCell ref="Q7:Q8"/>
    <mergeCell ref="C4:G4"/>
    <mergeCell ref="B15:B16"/>
    <mergeCell ref="C15:C16"/>
    <mergeCell ref="E15:E16"/>
    <mergeCell ref="G15:G16"/>
    <mergeCell ref="R15:R16"/>
    <mergeCell ref="B13:B14"/>
    <mergeCell ref="C13:C14"/>
    <mergeCell ref="E13:E14"/>
    <mergeCell ref="G13:G14"/>
    <mergeCell ref="C9:C10"/>
    <mergeCell ref="E9:E10"/>
    <mergeCell ref="G9:G10"/>
    <mergeCell ref="R9:R10"/>
    <mergeCell ref="B11:B12"/>
    <mergeCell ref="C11:C12"/>
    <mergeCell ref="E11:E12"/>
    <mergeCell ref="G11:G12"/>
    <mergeCell ref="R11:R12"/>
    <mergeCell ref="B9:B10"/>
    <mergeCell ref="F9:F10"/>
    <mergeCell ref="B23:B24"/>
    <mergeCell ref="C23:C24"/>
    <mergeCell ref="E23:E24"/>
    <mergeCell ref="G23:G24"/>
    <mergeCell ref="B25:B26"/>
    <mergeCell ref="C25:C26"/>
    <mergeCell ref="E25:E26"/>
    <mergeCell ref="G25:G26"/>
    <mergeCell ref="F35:F36"/>
    <mergeCell ref="G37:G38"/>
    <mergeCell ref="R35:R36"/>
    <mergeCell ref="R37:R38"/>
    <mergeCell ref="C33:C34"/>
    <mergeCell ref="E33:E34"/>
    <mergeCell ref="G33:G34"/>
    <mergeCell ref="R19:R20"/>
    <mergeCell ref="R13:R14"/>
    <mergeCell ref="F13:F14"/>
    <mergeCell ref="F15:F16"/>
    <mergeCell ref="F17:F18"/>
    <mergeCell ref="F19:F20"/>
    <mergeCell ref="F21:F22"/>
    <mergeCell ref="F23:F24"/>
    <mergeCell ref="F25:F26"/>
    <mergeCell ref="F33:F34"/>
    <mergeCell ref="R21:R22"/>
    <mergeCell ref="R23:R24"/>
    <mergeCell ref="R17:R18"/>
    <mergeCell ref="D25:D26"/>
    <mergeCell ref="D33:D34"/>
    <mergeCell ref="D35:D36"/>
    <mergeCell ref="D37:D38"/>
    <mergeCell ref="H13:H14"/>
    <mergeCell ref="D9:D10"/>
    <mergeCell ref="D11:D12"/>
    <mergeCell ref="D13:D14"/>
    <mergeCell ref="D15:D16"/>
    <mergeCell ref="D17:D18"/>
    <mergeCell ref="D19:D20"/>
    <mergeCell ref="D21:D22"/>
    <mergeCell ref="D23:D24"/>
    <mergeCell ref="E37:E38"/>
    <mergeCell ref="H4:L4"/>
    <mergeCell ref="H7:L7"/>
    <mergeCell ref="H9:H10"/>
    <mergeCell ref="I9:I10"/>
    <mergeCell ref="J9:J10"/>
    <mergeCell ref="K9:K10"/>
    <mergeCell ref="L9:L10"/>
    <mergeCell ref="H11:H12"/>
    <mergeCell ref="I11:I12"/>
    <mergeCell ref="J11:J12"/>
    <mergeCell ref="K11:K12"/>
    <mergeCell ref="L11:L12"/>
    <mergeCell ref="I13:I14"/>
    <mergeCell ref="J13:J14"/>
    <mergeCell ref="K13:K14"/>
    <mergeCell ref="L13:L14"/>
    <mergeCell ref="H15:H16"/>
    <mergeCell ref="I15:I16"/>
    <mergeCell ref="J15:J16"/>
    <mergeCell ref="K15:K16"/>
    <mergeCell ref="L15:L16"/>
    <mergeCell ref="H17:H18"/>
    <mergeCell ref="I17:I18"/>
    <mergeCell ref="J17:J18"/>
    <mergeCell ref="K17:K18"/>
    <mergeCell ref="L17:L18"/>
    <mergeCell ref="H19:H20"/>
    <mergeCell ref="I19:I20"/>
    <mergeCell ref="J19:J20"/>
    <mergeCell ref="K19:K20"/>
    <mergeCell ref="L19:L20"/>
    <mergeCell ref="H21:H22"/>
    <mergeCell ref="I21:I22"/>
    <mergeCell ref="J21:J22"/>
    <mergeCell ref="K21:K22"/>
    <mergeCell ref="L21:L22"/>
    <mergeCell ref="H23:H24"/>
    <mergeCell ref="I23:I24"/>
    <mergeCell ref="J23:J24"/>
    <mergeCell ref="K23:K24"/>
    <mergeCell ref="L23:L24"/>
    <mergeCell ref="H25:H26"/>
    <mergeCell ref="I25:I26"/>
    <mergeCell ref="J25:J26"/>
    <mergeCell ref="K25:K26"/>
    <mergeCell ref="L25:L26"/>
    <mergeCell ref="H33:H34"/>
    <mergeCell ref="I33:I34"/>
    <mergeCell ref="J33:J34"/>
    <mergeCell ref="K33:K34"/>
    <mergeCell ref="L33:L34"/>
    <mergeCell ref="J27:J28"/>
    <mergeCell ref="K27:K28"/>
    <mergeCell ref="L27:L28"/>
    <mergeCell ref="J31:J32"/>
    <mergeCell ref="K31:K32"/>
    <mergeCell ref="L31:L32"/>
    <mergeCell ref="H35:H36"/>
    <mergeCell ref="I35:I36"/>
    <mergeCell ref="J35:J36"/>
    <mergeCell ref="K35:K36"/>
    <mergeCell ref="L35:L36"/>
    <mergeCell ref="H37:H38"/>
    <mergeCell ref="I37:I38"/>
    <mergeCell ref="J37:J38"/>
    <mergeCell ref="K37:K38"/>
    <mergeCell ref="L37:L38"/>
  </mergeCells>
  <phoneticPr fontId="3"/>
  <printOptions horizontalCentered="1"/>
  <pageMargins left="0.70866141732283472" right="0.70866141732283472" top="0.74803149606299213" bottom="0.74803149606299213" header="0.31496062992125984" footer="0.31496062992125984"/>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vt:lpstr>
      <vt:lpstr>'様式７－２（単独施設）月別・休日別'!Print_Area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小原 顕一郎</cp:lastModifiedBy>
  <cp:lastPrinted>2021-05-17T10:23:33Z</cp:lastPrinted>
  <dcterms:created xsi:type="dcterms:W3CDTF">2001-06-14T01:58:07Z</dcterms:created>
  <dcterms:modified xsi:type="dcterms:W3CDTF">2024-01-29T05:22:36Z</dcterms:modified>
</cp:coreProperties>
</file>