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anri-server-01\07 自転車\09　自転車利用実態調査\R4\R4実態調査【発注～契約】\02参考見積依頼\01各社へ依頼\"/>
    </mc:Choice>
  </mc:AlternateContent>
  <bookViews>
    <workbookView xWindow="-15" yWindow="5070" windowWidth="21630" windowHeight="4995"/>
  </bookViews>
  <sheets>
    <sheet name="R3データ一覧（データブック用)" sheetId="2" r:id="rId1"/>
  </sheets>
  <definedNames>
    <definedName name="_xlnm.Print_Area" localSheetId="0">'R3データ一覧（データブック用)'!$A$1:$V$106</definedName>
  </definedNames>
  <calcPr calcId="162913"/>
</workbook>
</file>

<file path=xl/calcChain.xml><?xml version="1.0" encoding="utf-8"?>
<calcChain xmlns="http://schemas.openxmlformats.org/spreadsheetml/2006/main">
  <c r="F103" i="2" l="1"/>
  <c r="F96" i="2"/>
  <c r="F95" i="2"/>
  <c r="F93" i="2"/>
  <c r="F79" i="2"/>
  <c r="F80" i="2"/>
  <c r="F81" i="2"/>
  <c r="F82" i="2"/>
  <c r="F83" i="2"/>
  <c r="F84" i="2"/>
  <c r="F85" i="2"/>
  <c r="F78" i="2"/>
  <c r="F77" i="2"/>
  <c r="F75" i="2"/>
  <c r="F74" i="2"/>
  <c r="F61" i="2"/>
  <c r="F62" i="2"/>
  <c r="F63" i="2"/>
  <c r="F64" i="2"/>
  <c r="F65" i="2"/>
  <c r="F66" i="2"/>
  <c r="F67" i="2"/>
  <c r="F68" i="2"/>
  <c r="F69" i="2"/>
  <c r="F70" i="2"/>
  <c r="F71" i="2"/>
  <c r="F72" i="2"/>
  <c r="F60" i="2"/>
  <c r="F59" i="2"/>
  <c r="F52" i="2"/>
  <c r="F54" i="2"/>
  <c r="F53" i="2"/>
  <c r="F44" i="2"/>
  <c r="F45" i="2"/>
  <c r="F46" i="2"/>
  <c r="F47" i="2"/>
  <c r="F48" i="2"/>
  <c r="F49" i="2"/>
  <c r="F50" i="2"/>
  <c r="F51" i="2"/>
  <c r="F43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5" i="2"/>
  <c r="F2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8" i="2"/>
  <c r="L8" i="2"/>
  <c r="O97" i="2" l="1"/>
  <c r="O98" i="2" s="1"/>
  <c r="O105" i="2" s="1"/>
  <c r="N97" i="2"/>
  <c r="N98" i="2" s="1"/>
  <c r="N105" i="2" s="1"/>
  <c r="M97" i="2"/>
  <c r="M98" i="2" s="1"/>
  <c r="L96" i="2"/>
  <c r="L95" i="2"/>
  <c r="L94" i="2"/>
  <c r="L93" i="2"/>
  <c r="L97" i="2" s="1"/>
  <c r="O86" i="2"/>
  <c r="N86" i="2"/>
  <c r="M86" i="2"/>
  <c r="L85" i="2"/>
  <c r="L84" i="2"/>
  <c r="L83" i="2"/>
  <c r="L82" i="2"/>
  <c r="L81" i="2"/>
  <c r="L80" i="2"/>
  <c r="L79" i="2"/>
  <c r="L78" i="2"/>
  <c r="L86" i="2" s="1"/>
  <c r="L77" i="2"/>
  <c r="O76" i="2"/>
  <c r="N76" i="2"/>
  <c r="N87" i="2" s="1"/>
  <c r="N104" i="2" s="1"/>
  <c r="M76" i="2"/>
  <c r="M87" i="2" s="1"/>
  <c r="M104" i="2" s="1"/>
  <c r="L75" i="2"/>
  <c r="L74" i="2"/>
  <c r="L76" i="2" s="1"/>
  <c r="O73" i="2"/>
  <c r="O87" i="2" s="1"/>
  <c r="O104" i="2" s="1"/>
  <c r="N73" i="2"/>
  <c r="M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73" i="2" s="1"/>
  <c r="L59" i="2"/>
  <c r="M56" i="2"/>
  <c r="M103" i="2" s="1"/>
  <c r="O55" i="2"/>
  <c r="N55" i="2"/>
  <c r="M55" i="2"/>
  <c r="L54" i="2"/>
  <c r="L52" i="2"/>
  <c r="L51" i="2"/>
  <c r="L50" i="2"/>
  <c r="L49" i="2"/>
  <c r="L48" i="2"/>
  <c r="L47" i="2"/>
  <c r="L46" i="2"/>
  <c r="L45" i="2"/>
  <c r="L44" i="2"/>
  <c r="L43" i="2"/>
  <c r="L55" i="2" s="1"/>
  <c r="O42" i="2"/>
  <c r="N42" i="2"/>
  <c r="M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42" i="2" s="1"/>
  <c r="L25" i="2"/>
  <c r="L24" i="2"/>
  <c r="O23" i="2"/>
  <c r="N23" i="2"/>
  <c r="N56" i="2" s="1"/>
  <c r="N103" i="2" s="1"/>
  <c r="N106" i="2" s="1"/>
  <c r="M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M88" i="2" l="1"/>
  <c r="L104" i="2"/>
  <c r="L87" i="2"/>
  <c r="L98" i="2"/>
  <c r="M105" i="2"/>
  <c r="L105" i="2" s="1"/>
  <c r="L23" i="2"/>
  <c r="L56" i="2" s="1"/>
  <c r="O56" i="2"/>
  <c r="O103" i="2" s="1"/>
  <c r="O106" i="2" s="1"/>
  <c r="N88" i="2"/>
  <c r="L88" i="2" l="1"/>
  <c r="O88" i="2"/>
  <c r="M106" i="2"/>
  <c r="L103" i="2"/>
  <c r="L106" i="2" s="1"/>
  <c r="H55" i="2"/>
  <c r="S8" i="2"/>
  <c r="F86" i="2" l="1"/>
  <c r="F76" i="2"/>
  <c r="F42" i="2"/>
  <c r="F23" i="2"/>
  <c r="Q8" i="2" l="1"/>
  <c r="R8" i="2" s="1"/>
  <c r="F55" i="2"/>
  <c r="G97" i="2"/>
  <c r="G98" i="2" s="1"/>
  <c r="G86" i="2"/>
  <c r="G76" i="2"/>
  <c r="G73" i="2"/>
  <c r="G55" i="2"/>
  <c r="G42" i="2"/>
  <c r="G23" i="2"/>
  <c r="G56" i="2" l="1"/>
  <c r="G103" i="2" s="1"/>
  <c r="G87" i="2"/>
  <c r="G104" i="2" s="1"/>
  <c r="F73" i="2"/>
  <c r="F87" i="2" s="1"/>
  <c r="G105" i="2"/>
  <c r="G88" i="2" l="1"/>
  <c r="G106" i="2"/>
  <c r="Q94" i="2"/>
  <c r="Q95" i="2"/>
  <c r="R95" i="2" s="1"/>
  <c r="Q96" i="2"/>
  <c r="R96" i="2" s="1"/>
  <c r="Q93" i="2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77" i="2"/>
  <c r="R77" i="2" s="1"/>
  <c r="Q75" i="2"/>
  <c r="R75" i="2" s="1"/>
  <c r="Q74" i="2"/>
  <c r="R74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59" i="2"/>
  <c r="R59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43" i="2"/>
  <c r="R43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24" i="2"/>
  <c r="R24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F97" i="2"/>
  <c r="F98" i="2" s="1"/>
  <c r="Q97" i="2" l="1"/>
  <c r="R97" i="2" s="1"/>
  <c r="R93" i="2"/>
  <c r="F56" i="2"/>
  <c r="F88" i="2" s="1"/>
  <c r="Q98" i="2" l="1"/>
  <c r="R98" i="2" s="1"/>
  <c r="P97" i="2" l="1"/>
  <c r="P98" i="2" s="1"/>
  <c r="J97" i="2"/>
  <c r="J98" i="2" s="1"/>
  <c r="I97" i="2"/>
  <c r="I98" i="2" s="1"/>
  <c r="H97" i="2"/>
  <c r="H98" i="2" s="1"/>
  <c r="H105" i="2" s="1"/>
  <c r="P86" i="2"/>
  <c r="J86" i="2"/>
  <c r="I86" i="2"/>
  <c r="H86" i="2"/>
  <c r="P76" i="2"/>
  <c r="J76" i="2"/>
  <c r="H76" i="2"/>
  <c r="I76" i="2"/>
  <c r="P73" i="2"/>
  <c r="J73" i="2"/>
  <c r="H73" i="2"/>
  <c r="I73" i="2"/>
  <c r="P55" i="2"/>
  <c r="J55" i="2"/>
  <c r="I55" i="2"/>
  <c r="H23" i="2"/>
  <c r="P42" i="2"/>
  <c r="J42" i="2"/>
  <c r="I42" i="2"/>
  <c r="H42" i="2"/>
  <c r="P23" i="2"/>
  <c r="J23" i="2"/>
  <c r="I23" i="2"/>
  <c r="H87" i="2" l="1"/>
  <c r="H104" i="2" s="1"/>
  <c r="J87" i="2"/>
  <c r="J56" i="2"/>
  <c r="I87" i="2"/>
  <c r="H56" i="2"/>
  <c r="H103" i="2" s="1"/>
  <c r="P87" i="2"/>
  <c r="P56" i="2"/>
  <c r="I56" i="2"/>
  <c r="P88" i="2" l="1"/>
  <c r="H88" i="2"/>
  <c r="I88" i="2"/>
  <c r="J88" i="2"/>
  <c r="S32" i="2" l="1"/>
  <c r="T8" i="2" l="1"/>
  <c r="X59" i="2" l="1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4" i="2"/>
  <c r="X75" i="2"/>
  <c r="X77" i="2"/>
  <c r="X78" i="2"/>
  <c r="X79" i="2"/>
  <c r="X80" i="2"/>
  <c r="X81" i="2"/>
  <c r="X82" i="2"/>
  <c r="X83" i="2"/>
  <c r="X84" i="2"/>
  <c r="X85" i="2"/>
  <c r="X22" i="2"/>
  <c r="X24" i="2"/>
  <c r="X25" i="2"/>
  <c r="X26" i="2"/>
  <c r="X27" i="2"/>
  <c r="X28" i="2"/>
  <c r="X29" i="2"/>
  <c r="X30" i="2"/>
  <c r="X31" i="2"/>
  <c r="X32" i="2"/>
  <c r="X33" i="2"/>
  <c r="X34" i="2"/>
  <c r="X35" i="2"/>
  <c r="X43" i="2"/>
  <c r="X44" i="2"/>
  <c r="X45" i="2"/>
  <c r="X46" i="2"/>
  <c r="X47" i="2"/>
  <c r="X48" i="2"/>
  <c r="X49" i="2"/>
  <c r="X50" i="2"/>
  <c r="X51" i="2"/>
  <c r="X52" i="2"/>
  <c r="X53" i="2"/>
  <c r="X54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36" i="2"/>
  <c r="X37" i="2"/>
  <c r="X38" i="2"/>
  <c r="X39" i="2"/>
  <c r="X40" i="2"/>
  <c r="X41" i="2"/>
  <c r="X8" i="2"/>
  <c r="T95" i="2" l="1"/>
  <c r="S81" i="2"/>
  <c r="S63" i="2"/>
  <c r="S70" i="2"/>
  <c r="S67" i="2"/>
  <c r="S77" i="2"/>
  <c r="S96" i="2"/>
  <c r="T96" i="2"/>
  <c r="T93" i="2"/>
  <c r="T85" i="2"/>
  <c r="T84" i="2"/>
  <c r="T83" i="2"/>
  <c r="T82" i="2"/>
  <c r="T81" i="2"/>
  <c r="T80" i="2"/>
  <c r="T79" i="2"/>
  <c r="T78" i="2"/>
  <c r="T77" i="2"/>
  <c r="T75" i="2"/>
  <c r="T74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U96" i="2"/>
  <c r="U95" i="2"/>
  <c r="U94" i="2"/>
  <c r="U93" i="2"/>
  <c r="U85" i="2"/>
  <c r="U84" i="2"/>
  <c r="U83" i="2"/>
  <c r="U82" i="2"/>
  <c r="U81" i="2"/>
  <c r="U80" i="2"/>
  <c r="U79" i="2"/>
  <c r="U78" i="2"/>
  <c r="U77" i="2"/>
  <c r="U75" i="2"/>
  <c r="U74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4" i="2"/>
  <c r="U53" i="2"/>
  <c r="U52" i="2"/>
  <c r="U51" i="2"/>
  <c r="U50" i="2"/>
  <c r="U49" i="2"/>
  <c r="U48" i="2"/>
  <c r="U47" i="2"/>
  <c r="U46" i="2"/>
  <c r="U45" i="2"/>
  <c r="U44" i="2"/>
  <c r="U43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97" i="2" l="1"/>
  <c r="U98" i="2" s="1"/>
  <c r="U76" i="2"/>
  <c r="U86" i="2"/>
  <c r="T86" i="2"/>
  <c r="T76" i="2"/>
  <c r="U73" i="2"/>
  <c r="T73" i="2"/>
  <c r="U55" i="2"/>
  <c r="T55" i="2"/>
  <c r="U42" i="2"/>
  <c r="T42" i="2"/>
  <c r="U23" i="2"/>
  <c r="T23" i="2"/>
  <c r="T94" i="2"/>
  <c r="T97" i="2" s="1"/>
  <c r="T98" i="2" s="1"/>
  <c r="T87" i="2" l="1"/>
  <c r="U87" i="2"/>
  <c r="T56" i="2"/>
  <c r="U56" i="2"/>
  <c r="T88" i="2" l="1"/>
  <c r="U88" i="2"/>
  <c r="X23" i="2"/>
  <c r="I105" i="2" l="1"/>
  <c r="P105" i="2"/>
  <c r="T105" i="2" l="1"/>
  <c r="P104" i="2"/>
  <c r="I104" i="2"/>
  <c r="I103" i="2"/>
  <c r="I106" i="2" l="1"/>
  <c r="T104" i="2"/>
  <c r="T103" i="2"/>
  <c r="P103" i="2"/>
  <c r="P106" i="2" s="1"/>
  <c r="T106" i="2" l="1"/>
  <c r="S95" i="2" l="1"/>
  <c r="S94" i="2"/>
  <c r="S93" i="2"/>
  <c r="S85" i="2"/>
  <c r="S84" i="2"/>
  <c r="S83" i="2"/>
  <c r="S82" i="2"/>
  <c r="S80" i="2"/>
  <c r="S79" i="2"/>
  <c r="S78" i="2"/>
  <c r="S75" i="2"/>
  <c r="S74" i="2"/>
  <c r="S72" i="2"/>
  <c r="S71" i="2"/>
  <c r="S69" i="2"/>
  <c r="S68" i="2"/>
  <c r="S66" i="2"/>
  <c r="S65" i="2"/>
  <c r="S64" i="2"/>
  <c r="S62" i="2"/>
  <c r="S61" i="2"/>
  <c r="S60" i="2"/>
  <c r="S59" i="2"/>
  <c r="S54" i="2"/>
  <c r="S53" i="2"/>
  <c r="S52" i="2"/>
  <c r="S51" i="2"/>
  <c r="S50" i="2"/>
  <c r="S49" i="2"/>
  <c r="S48" i="2"/>
  <c r="S47" i="2"/>
  <c r="S46" i="2"/>
  <c r="S45" i="2"/>
  <c r="S44" i="2"/>
  <c r="S43" i="2"/>
  <c r="S41" i="2"/>
  <c r="S40" i="2"/>
  <c r="S39" i="2"/>
  <c r="S38" i="2"/>
  <c r="S37" i="2"/>
  <c r="S36" i="2"/>
  <c r="S35" i="2"/>
  <c r="S34" i="2"/>
  <c r="S33" i="2"/>
  <c r="S31" i="2"/>
  <c r="S30" i="2"/>
  <c r="S29" i="2"/>
  <c r="S28" i="2"/>
  <c r="S27" i="2"/>
  <c r="S26" i="2"/>
  <c r="S25" i="2"/>
  <c r="S24" i="2"/>
  <c r="S42" i="2" s="1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55" i="2" l="1"/>
  <c r="S23" i="2"/>
  <c r="S97" i="2"/>
  <c r="S98" i="2" s="1"/>
  <c r="Q86" i="2"/>
  <c r="R86" i="2" s="1"/>
  <c r="S86" i="2"/>
  <c r="S76" i="2"/>
  <c r="Q76" i="2"/>
  <c r="R76" i="2" s="1"/>
  <c r="Q73" i="2"/>
  <c r="R73" i="2" s="1"/>
  <c r="S73" i="2"/>
  <c r="Q55" i="2"/>
  <c r="R55" i="2" s="1"/>
  <c r="Q42" i="2"/>
  <c r="R42" i="2" s="1"/>
  <c r="Q23" i="2"/>
  <c r="R23" i="2" s="1"/>
  <c r="X73" i="2"/>
  <c r="X55" i="2"/>
  <c r="X42" i="2"/>
  <c r="X86" i="2"/>
  <c r="X76" i="2"/>
  <c r="F104" i="2"/>
  <c r="Q104" i="2" s="1"/>
  <c r="R104" i="2" s="1"/>
  <c r="J105" i="2"/>
  <c r="U105" i="2" s="1"/>
  <c r="S87" i="2" l="1"/>
  <c r="S103" i="2"/>
  <c r="Q87" i="2"/>
  <c r="R87" i="2" s="1"/>
  <c r="S56" i="2"/>
  <c r="Q56" i="2"/>
  <c r="R56" i="2" s="1"/>
  <c r="H106" i="2"/>
  <c r="X87" i="2"/>
  <c r="X56" i="2"/>
  <c r="J103" i="2"/>
  <c r="J104" i="2"/>
  <c r="S88" i="2" l="1"/>
  <c r="S105" i="2"/>
  <c r="F105" i="2"/>
  <c r="Q105" i="2" s="1"/>
  <c r="R105" i="2" s="1"/>
  <c r="U103" i="2"/>
  <c r="J106" i="2"/>
  <c r="Q103" i="2"/>
  <c r="Q88" i="2"/>
  <c r="R88" i="2" s="1"/>
  <c r="X88" i="2"/>
  <c r="U104" i="2"/>
  <c r="S104" i="2"/>
  <c r="S106" i="2"/>
  <c r="U106" i="2" l="1"/>
  <c r="Q106" i="2"/>
  <c r="R106" i="2" s="1"/>
  <c r="R103" i="2"/>
  <c r="F106" i="2"/>
</calcChain>
</file>

<file path=xl/comments1.xml><?xml version="1.0" encoding="utf-8"?>
<comments xmlns="http://schemas.openxmlformats.org/spreadsheetml/2006/main">
  <authors>
    <author>FJ-USER</author>
  </authors>
  <commentList>
    <comment ref="J6" authorId="0" shapeId="0">
      <text>
        <r>
          <rPr>
            <sz val="12"/>
            <color indexed="81"/>
            <rFont val="ＭＳ Ｐゴシック"/>
            <family val="3"/>
            <charset val="128"/>
          </rPr>
          <t>R4年9月1日時点</t>
        </r>
      </text>
    </comment>
    <comment ref="P6" authorId="0" shapeId="0">
      <text>
        <r>
          <rPr>
            <sz val="12"/>
            <color indexed="81"/>
            <rFont val="ＭＳ Ｐゴシック"/>
            <family val="3"/>
            <charset val="128"/>
          </rPr>
          <t>R3年9月1日時点</t>
        </r>
      </text>
    </comment>
  </commentList>
</comments>
</file>

<file path=xl/sharedStrings.xml><?xml version="1.0" encoding="utf-8"?>
<sst xmlns="http://schemas.openxmlformats.org/spreadsheetml/2006/main" count="180" uniqueCount="115">
  <si>
    <t>［地下鉄、JR線］</t>
  </si>
  <si>
    <t>指定駐車場
施設容量</t>
  </si>
  <si>
    <t>増減率</t>
  </si>
  <si>
    <t>地下鉄</t>
  </si>
  <si>
    <t>麻生</t>
  </si>
  <si>
    <t>北34条</t>
  </si>
  <si>
    <t>北24条</t>
  </si>
  <si>
    <t>北18条</t>
  </si>
  <si>
    <t>北12条</t>
  </si>
  <si>
    <t>すすきの</t>
  </si>
  <si>
    <t>中島公園</t>
  </si>
  <si>
    <t>幌平橋</t>
  </si>
  <si>
    <t>中の島</t>
  </si>
  <si>
    <t>平岸</t>
  </si>
  <si>
    <t>南平岸</t>
  </si>
  <si>
    <t>澄川</t>
  </si>
  <si>
    <t>自衛隊前</t>
  </si>
  <si>
    <t>真駒内</t>
  </si>
  <si>
    <t>小計</t>
  </si>
  <si>
    <t>東西線</t>
  </si>
  <si>
    <t>宮の沢</t>
  </si>
  <si>
    <t>発寒南</t>
  </si>
  <si>
    <t>琴似</t>
  </si>
  <si>
    <t>二十四軒</t>
  </si>
  <si>
    <t>西28丁目</t>
  </si>
  <si>
    <t>円山公園</t>
  </si>
  <si>
    <t>西18丁目</t>
  </si>
  <si>
    <t>西11丁目</t>
  </si>
  <si>
    <t>ﾊﾞｽｾﾝﾀｰ前</t>
  </si>
  <si>
    <t>菊水</t>
  </si>
  <si>
    <t>東札幌</t>
  </si>
  <si>
    <t>南郷7丁目</t>
  </si>
  <si>
    <t>南郷13丁目</t>
  </si>
  <si>
    <t>南郷18丁目</t>
  </si>
  <si>
    <t>大谷地</t>
  </si>
  <si>
    <t>ひばりが丘</t>
  </si>
  <si>
    <t>新さっぽろ</t>
  </si>
  <si>
    <t>東豊線</t>
  </si>
  <si>
    <t>栄町</t>
  </si>
  <si>
    <t>新道東</t>
  </si>
  <si>
    <t>元町</t>
  </si>
  <si>
    <t>環状通東</t>
  </si>
  <si>
    <t>東区役所前</t>
  </si>
  <si>
    <t>北13条東</t>
  </si>
  <si>
    <t>学園前</t>
  </si>
  <si>
    <t>豊平公園</t>
  </si>
  <si>
    <t>美園</t>
  </si>
  <si>
    <t>月寒中央</t>
  </si>
  <si>
    <t>福住</t>
  </si>
  <si>
    <t>地下鉄合計</t>
  </si>
  <si>
    <t>JR線</t>
  </si>
  <si>
    <t>函館本線</t>
  </si>
  <si>
    <t>ほしみ</t>
  </si>
  <si>
    <t>星置</t>
  </si>
  <si>
    <t>稲穂</t>
  </si>
  <si>
    <t>手稲</t>
  </si>
  <si>
    <t>稲積公園</t>
  </si>
  <si>
    <t>発寒</t>
  </si>
  <si>
    <t>発寒中央</t>
  </si>
  <si>
    <t>桑園</t>
  </si>
  <si>
    <t>札幌</t>
  </si>
  <si>
    <t>苗穂</t>
  </si>
  <si>
    <t>厚別</t>
  </si>
  <si>
    <t>森林公園</t>
  </si>
  <si>
    <t>千歳線</t>
  </si>
  <si>
    <t>平和</t>
  </si>
  <si>
    <t>上野幌</t>
  </si>
  <si>
    <t>八軒</t>
  </si>
  <si>
    <t>新川</t>
  </si>
  <si>
    <t>新琴似</t>
  </si>
  <si>
    <t>太平</t>
  </si>
  <si>
    <t>百合が原</t>
  </si>
  <si>
    <t>篠路</t>
  </si>
  <si>
    <t>拓北</t>
  </si>
  <si>
    <t>あいの里教育大</t>
  </si>
  <si>
    <t>あいの里公園</t>
  </si>
  <si>
    <t>JR線合計</t>
  </si>
  <si>
    <t>総合計</t>
  </si>
  <si>
    <t>［バス路線］</t>
  </si>
  <si>
    <t>バス路線</t>
  </si>
  <si>
    <t>屯田3条3丁目</t>
  </si>
  <si>
    <t>バス路線合計</t>
  </si>
  <si>
    <t>［地下鉄、JR線、バス路線全体］</t>
  </si>
  <si>
    <t>中央バス合計</t>
    <phoneticPr fontId="2"/>
  </si>
  <si>
    <t>指定駐車場
施設容量</t>
    <rPh sb="0" eb="2">
      <t>シテイ</t>
    </rPh>
    <rPh sb="2" eb="4">
      <t>チュウシャ</t>
    </rPh>
    <rPh sb="4" eb="5">
      <t>バ</t>
    </rPh>
    <rPh sb="6" eb="8">
      <t>シセツ</t>
    </rPh>
    <rPh sb="8" eb="10">
      <t>ヨウリョウ</t>
    </rPh>
    <phoneticPr fontId="7"/>
  </si>
  <si>
    <t>路上放置</t>
    <rPh sb="0" eb="2">
      <t>ロジョウ</t>
    </rPh>
    <rPh sb="2" eb="4">
      <t>ホウチ</t>
    </rPh>
    <phoneticPr fontId="7"/>
  </si>
  <si>
    <t>南北線</t>
    <phoneticPr fontId="2"/>
  </si>
  <si>
    <t>大通</t>
    <phoneticPr fontId="2"/>
  </si>
  <si>
    <t>調査駅
（内閣府調査の基準に準拠）</t>
    <rPh sb="5" eb="7">
      <t>ナイカク</t>
    </rPh>
    <rPh sb="7" eb="8">
      <t>フ</t>
    </rPh>
    <rPh sb="8" eb="10">
      <t>チョウサ</t>
    </rPh>
    <rPh sb="11" eb="13">
      <t>キジュン</t>
    </rPh>
    <rPh sb="14" eb="16">
      <t>ジュンキョ</t>
    </rPh>
    <phoneticPr fontId="2"/>
  </si>
  <si>
    <t>乗入台数</t>
    <rPh sb="0" eb="2">
      <t>ノリイレ</t>
    </rPh>
    <rPh sb="2" eb="4">
      <t>ダイスウ</t>
    </rPh>
    <phoneticPr fontId="7"/>
  </si>
  <si>
    <t>乗入台数</t>
    <rPh sb="0" eb="2">
      <t>ノリイレ</t>
    </rPh>
    <phoneticPr fontId="2"/>
  </si>
  <si>
    <t>路上放置
A</t>
    <rPh sb="0" eb="2">
      <t>ホウチ</t>
    </rPh>
    <phoneticPr fontId="7"/>
  </si>
  <si>
    <t>その他
B</t>
    <rPh sb="1" eb="2">
      <t>タ</t>
    </rPh>
    <phoneticPr fontId="2"/>
  </si>
  <si>
    <t>調査駅</t>
    <phoneticPr fontId="2"/>
  </si>
  <si>
    <t>新川営業所</t>
    <rPh sb="0" eb="2">
      <t>シンカワ</t>
    </rPh>
    <rPh sb="2" eb="5">
      <t>エイギョウショ</t>
    </rPh>
    <phoneticPr fontId="2"/>
  </si>
  <si>
    <t>その他</t>
    <rPh sb="2" eb="3">
      <t>タ</t>
    </rPh>
    <phoneticPr fontId="2"/>
  </si>
  <si>
    <t>R3調査</t>
    <rPh sb="2" eb="4">
      <t>チョウサ</t>
    </rPh>
    <phoneticPr fontId="7"/>
  </si>
  <si>
    <t>石山望豊台</t>
    <phoneticPr fontId="2"/>
  </si>
  <si>
    <t>東苗穂8条3</t>
    <phoneticPr fontId="2"/>
  </si>
  <si>
    <t>学園
都市線</t>
    <phoneticPr fontId="2"/>
  </si>
  <si>
    <t>中央
バス</t>
    <phoneticPr fontId="2"/>
  </si>
  <si>
    <t>乗入台数</t>
    <phoneticPr fontId="2"/>
  </si>
  <si>
    <t>調査日</t>
    <rPh sb="0" eb="1">
      <t>チョウサ</t>
    </rPh>
    <rPh sb="1" eb="2">
      <t>ビ</t>
    </rPh>
    <phoneticPr fontId="2"/>
  </si>
  <si>
    <t>豊水すすきの</t>
    <rPh sb="0" eb="2">
      <t>ホウスイ</t>
    </rPh>
    <phoneticPr fontId="2"/>
  </si>
  <si>
    <t>駐輪場内</t>
    <phoneticPr fontId="2"/>
  </si>
  <si>
    <t>JR琴似</t>
    <phoneticPr fontId="2"/>
  </si>
  <si>
    <t>JR白石</t>
    <phoneticPr fontId="2"/>
  </si>
  <si>
    <t>白石</t>
    <phoneticPr fontId="2"/>
  </si>
  <si>
    <t>R4調査</t>
    <rPh sb="2" eb="4">
      <t>チョウサ</t>
    </rPh>
    <phoneticPr fontId="7"/>
  </si>
  <si>
    <t>●実態調査R4年度・R3年度比較（AM9:00～10:00調査）</t>
    <rPh sb="1" eb="3">
      <t>ジッタイ</t>
    </rPh>
    <rPh sb="3" eb="5">
      <t>チョウサ</t>
    </rPh>
    <rPh sb="7" eb="9">
      <t>ネンド</t>
    </rPh>
    <rPh sb="12" eb="14">
      <t>ネンド</t>
    </rPh>
    <rPh sb="14" eb="16">
      <t>ヒカク</t>
    </rPh>
    <rPh sb="29" eb="31">
      <t>チョウサ</t>
    </rPh>
    <phoneticPr fontId="2"/>
  </si>
  <si>
    <t>増減(＝R4-R3)</t>
    <rPh sb="0" eb="2">
      <t>ゾウゲン</t>
    </rPh>
    <phoneticPr fontId="7"/>
  </si>
  <si>
    <t>（様式２）</t>
    <rPh sb="1" eb="3">
      <t>ヨウシキ</t>
    </rPh>
    <phoneticPr fontId="2"/>
  </si>
  <si>
    <t>その他</t>
    <rPh sb="1" eb="2">
      <t>タ</t>
    </rPh>
    <phoneticPr fontId="2"/>
  </si>
  <si>
    <t>路上放置</t>
    <rPh sb="0" eb="2">
      <t>ホウチ</t>
    </rPh>
    <phoneticPr fontId="7"/>
  </si>
  <si>
    <t>2022年　　月　　日作成</t>
    <rPh sb="4" eb="5">
      <t>ネン</t>
    </rPh>
    <rPh sb="7" eb="8">
      <t>ガツ</t>
    </rPh>
    <rPh sb="10" eb="11">
      <t>ヒ</t>
    </rPh>
    <rPh sb="11" eb="13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</si>
</sst>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%"/>
    <numFmt numFmtId="178" formatCode="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9F7F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7" fillId="0" borderId="0"/>
    <xf numFmtId="9" fontId="1" fillId="0" borderId="0" applyFont="0" applyFill="0" applyBorder="0" applyAlignment="0" applyProtection="0">
      <alignment vertical="center"/>
    </xf>
    <xf numFmtId="0" fontId="5" fillId="0" borderId="0"/>
  </cellStyleXfs>
  <cellXfs count="222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4" fillId="0" borderId="29" xfId="0" applyFont="1" applyBorder="1">
      <alignment vertical="center"/>
    </xf>
    <xf numFmtId="0" fontId="3" fillId="0" borderId="29" xfId="0" applyFont="1" applyBorder="1">
      <alignment vertical="center"/>
    </xf>
    <xf numFmtId="0" fontId="6" fillId="0" borderId="0" xfId="3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8" fillId="0" borderId="29" xfId="0" applyFont="1" applyBorder="1">
      <alignment vertical="center"/>
    </xf>
    <xf numFmtId="0" fontId="3" fillId="0" borderId="32" xfId="0" applyFont="1" applyBorder="1">
      <alignment vertical="center"/>
    </xf>
    <xf numFmtId="0" fontId="12" fillId="0" borderId="8" xfId="0" applyFont="1" applyBorder="1">
      <alignment vertical="center"/>
    </xf>
    <xf numFmtId="0" fontId="14" fillId="0" borderId="0" xfId="0" applyFont="1">
      <alignment vertical="center"/>
    </xf>
    <xf numFmtId="38" fontId="16" fillId="4" borderId="22" xfId="2" quotePrefix="1" applyFont="1" applyFill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3" fillId="3" borderId="47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29" xfId="0" applyFill="1" applyBorder="1">
      <alignment vertical="center"/>
    </xf>
    <xf numFmtId="38" fontId="0" fillId="0" borderId="0" xfId="0" applyNumberFormat="1">
      <alignment vertical="center"/>
    </xf>
    <xf numFmtId="0" fontId="4" fillId="5" borderId="8" xfId="0" applyFont="1" applyFill="1" applyBorder="1">
      <alignment vertical="center"/>
    </xf>
    <xf numFmtId="0" fontId="0" fillId="5" borderId="29" xfId="0" applyFill="1" applyBorder="1">
      <alignment vertical="center"/>
    </xf>
    <xf numFmtId="0" fontId="0" fillId="5" borderId="8" xfId="0" applyFill="1" applyBorder="1">
      <alignment vertical="center"/>
    </xf>
    <xf numFmtId="176" fontId="9" fillId="0" borderId="25" xfId="2" applyNumberFormat="1" applyFont="1" applyFill="1" applyBorder="1" applyAlignment="1">
      <alignment horizontal="right" vertical="center"/>
    </xf>
    <xf numFmtId="176" fontId="9" fillId="0" borderId="51" xfId="2" applyNumberFormat="1" applyFont="1" applyFill="1" applyBorder="1" applyAlignment="1">
      <alignment horizontal="right" vertical="center"/>
    </xf>
    <xf numFmtId="176" fontId="9" fillId="0" borderId="44" xfId="2" applyNumberFormat="1" applyFont="1" applyFill="1" applyBorder="1" applyAlignment="1">
      <alignment horizontal="right" vertical="center"/>
    </xf>
    <xf numFmtId="176" fontId="9" fillId="0" borderId="26" xfId="2" applyNumberFormat="1" applyFont="1" applyFill="1" applyBorder="1" applyAlignment="1">
      <alignment horizontal="right" vertical="center"/>
    </xf>
    <xf numFmtId="176" fontId="9" fillId="0" borderId="52" xfId="2" applyNumberFormat="1" applyFont="1" applyFill="1" applyBorder="1" applyAlignment="1">
      <alignment horizontal="right" vertical="center"/>
    </xf>
    <xf numFmtId="176" fontId="9" fillId="0" borderId="31" xfId="2" applyNumberFormat="1" applyFont="1" applyFill="1" applyBorder="1" applyAlignment="1">
      <alignment horizontal="right" vertical="center"/>
    </xf>
    <xf numFmtId="176" fontId="9" fillId="0" borderId="53" xfId="2" applyNumberFormat="1" applyFont="1" applyFill="1" applyBorder="1" applyAlignment="1">
      <alignment horizontal="right" vertical="center"/>
    </xf>
    <xf numFmtId="176" fontId="9" fillId="0" borderId="34" xfId="2" applyNumberFormat="1" applyFont="1" applyFill="1" applyBorder="1" applyAlignment="1">
      <alignment horizontal="right" vertical="center"/>
    </xf>
    <xf numFmtId="176" fontId="9" fillId="0" borderId="50" xfId="2" applyNumberFormat="1" applyFont="1" applyFill="1" applyBorder="1" applyAlignment="1">
      <alignment horizontal="right" vertical="center"/>
    </xf>
    <xf numFmtId="176" fontId="9" fillId="0" borderId="25" xfId="2" quotePrefix="1" applyNumberFormat="1" applyFont="1" applyFill="1" applyBorder="1" applyAlignment="1">
      <alignment horizontal="right" vertical="center"/>
    </xf>
    <xf numFmtId="176" fontId="9" fillId="0" borderId="51" xfId="2" quotePrefix="1" applyNumberFormat="1" applyFont="1" applyFill="1" applyBorder="1" applyAlignment="1">
      <alignment horizontal="right" vertical="center"/>
    </xf>
    <xf numFmtId="176" fontId="9" fillId="0" borderId="31" xfId="2" quotePrefix="1" applyNumberFormat="1" applyFont="1" applyFill="1" applyBorder="1" applyAlignment="1">
      <alignment horizontal="right" vertical="center"/>
    </xf>
    <xf numFmtId="176" fontId="9" fillId="0" borderId="53" xfId="2" quotePrefix="1" applyNumberFormat="1" applyFont="1" applyFill="1" applyBorder="1" applyAlignment="1">
      <alignment horizontal="right" vertical="center"/>
    </xf>
    <xf numFmtId="176" fontId="9" fillId="0" borderId="45" xfId="2" quotePrefix="1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0" fillId="0" borderId="5" xfId="0" applyNumberFormat="1" applyBorder="1">
      <alignment vertical="center"/>
    </xf>
    <xf numFmtId="176" fontId="11" fillId="0" borderId="46" xfId="0" applyNumberFormat="1" applyFont="1" applyBorder="1">
      <alignment vertical="center"/>
    </xf>
    <xf numFmtId="176" fontId="11" fillId="0" borderId="26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42" xfId="0" applyNumberFormat="1" applyFont="1" applyBorder="1">
      <alignment vertical="center"/>
    </xf>
    <xf numFmtId="176" fontId="11" fillId="0" borderId="52" xfId="0" applyNumberFormat="1" applyFont="1" applyBorder="1">
      <alignment vertical="center"/>
    </xf>
    <xf numFmtId="176" fontId="11" fillId="0" borderId="40" xfId="0" applyNumberFormat="1" applyFont="1" applyBorder="1">
      <alignment vertical="center"/>
    </xf>
    <xf numFmtId="176" fontId="9" fillId="0" borderId="54" xfId="2" applyNumberFormat="1" applyFont="1" applyFill="1" applyBorder="1" applyAlignment="1">
      <alignment horizontal="right" vertical="center"/>
    </xf>
    <xf numFmtId="176" fontId="9" fillId="0" borderId="49" xfId="2" applyNumberFormat="1" applyFont="1" applyFill="1" applyBorder="1" applyAlignment="1">
      <alignment horizontal="right" vertical="center"/>
    </xf>
    <xf numFmtId="176" fontId="11" fillId="0" borderId="54" xfId="0" applyNumberFormat="1" applyFon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6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53" xfId="0" applyNumberFormat="1" applyFont="1" applyBorder="1">
      <alignment vertical="center"/>
    </xf>
    <xf numFmtId="176" fontId="11" fillId="0" borderId="45" xfId="0" applyNumberFormat="1" applyFont="1" applyBorder="1">
      <alignment vertical="center"/>
    </xf>
    <xf numFmtId="176" fontId="9" fillId="0" borderId="0" xfId="2" applyNumberFormat="1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Border="1">
      <alignment vertical="center"/>
    </xf>
    <xf numFmtId="176" fontId="11" fillId="0" borderId="10" xfId="0" applyNumberFormat="1" applyFont="1" applyBorder="1">
      <alignment vertical="center"/>
    </xf>
    <xf numFmtId="176" fontId="11" fillId="0" borderId="26" xfId="2" applyNumberFormat="1" applyFont="1" applyBorder="1">
      <alignment vertical="center"/>
    </xf>
    <xf numFmtId="176" fontId="11" fillId="0" borderId="50" xfId="2" applyNumberFormat="1" applyFont="1" applyBorder="1">
      <alignment vertical="center"/>
    </xf>
    <xf numFmtId="176" fontId="11" fillId="0" borderId="44" xfId="0" applyNumberFormat="1" applyFont="1" applyBorder="1">
      <alignment vertical="center"/>
    </xf>
    <xf numFmtId="176" fontId="9" fillId="0" borderId="21" xfId="2" applyNumberFormat="1" applyFont="1" applyFill="1" applyBorder="1" applyAlignment="1">
      <alignment horizontal="right" vertical="center"/>
    </xf>
    <xf numFmtId="176" fontId="9" fillId="0" borderId="39" xfId="2" applyNumberFormat="1" applyFont="1" applyFill="1" applyBorder="1" applyAlignment="1">
      <alignment horizontal="right" vertical="center"/>
    </xf>
    <xf numFmtId="176" fontId="11" fillId="0" borderId="52" xfId="2" applyNumberFormat="1" applyFont="1" applyBorder="1">
      <alignment vertical="center"/>
    </xf>
    <xf numFmtId="176" fontId="11" fillId="0" borderId="53" xfId="2" applyNumberFormat="1" applyFont="1" applyBorder="1">
      <alignment vertical="center"/>
    </xf>
    <xf numFmtId="0" fontId="15" fillId="4" borderId="16" xfId="3" quotePrefix="1" applyFont="1" applyFill="1" applyBorder="1" applyAlignment="1">
      <alignment vertical="center"/>
    </xf>
    <xf numFmtId="0" fontId="15" fillId="4" borderId="5" xfId="3" quotePrefix="1" applyFont="1" applyFill="1" applyBorder="1" applyAlignment="1">
      <alignment vertical="center"/>
    </xf>
    <xf numFmtId="0" fontId="15" fillId="4" borderId="17" xfId="3" quotePrefix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177" fontId="11" fillId="0" borderId="0" xfId="0" applyNumberFormat="1" applyFont="1">
      <alignment vertical="center"/>
    </xf>
    <xf numFmtId="0" fontId="18" fillId="3" borderId="15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9" fontId="12" fillId="3" borderId="20" xfId="0" applyNumberFormat="1" applyFont="1" applyFill="1" applyBorder="1" applyAlignment="1">
      <alignment horizontal="center" vertical="center"/>
    </xf>
    <xf numFmtId="0" fontId="13" fillId="3" borderId="20" xfId="0" applyNumberFormat="1" applyFont="1" applyFill="1" applyBorder="1" applyAlignment="1">
      <alignment horizontal="center" vertical="center"/>
    </xf>
    <xf numFmtId="177" fontId="11" fillId="0" borderId="34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176" fontId="11" fillId="0" borderId="42" xfId="0" applyNumberFormat="1" applyFont="1" applyFill="1" applyBorder="1">
      <alignment vertical="center"/>
    </xf>
    <xf numFmtId="176" fontId="11" fillId="0" borderId="40" xfId="0" applyNumberFormat="1" applyFont="1" applyFill="1" applyBorder="1">
      <alignment vertical="center"/>
    </xf>
    <xf numFmtId="176" fontId="11" fillId="0" borderId="45" xfId="0" applyNumberFormat="1" applyFont="1" applyFill="1" applyBorder="1">
      <alignment vertical="center"/>
    </xf>
    <xf numFmtId="176" fontId="11" fillId="3" borderId="33" xfId="0" applyNumberFormat="1" applyFont="1" applyFill="1" applyBorder="1">
      <alignment vertical="center"/>
    </xf>
    <xf numFmtId="177" fontId="11" fillId="3" borderId="23" xfId="0" applyNumberFormat="1" applyFont="1" applyFill="1" applyBorder="1">
      <alignment vertical="center"/>
    </xf>
    <xf numFmtId="176" fontId="11" fillId="3" borderId="23" xfId="0" applyNumberFormat="1" applyFont="1" applyFill="1" applyBorder="1">
      <alignment vertical="center"/>
    </xf>
    <xf numFmtId="176" fontId="11" fillId="3" borderId="41" xfId="0" applyNumberFormat="1" applyFont="1" applyFill="1" applyBorder="1">
      <alignment vertical="center"/>
    </xf>
    <xf numFmtId="176" fontId="11" fillId="0" borderId="31" xfId="2" applyNumberFormat="1" applyFont="1" applyBorder="1">
      <alignment vertical="center"/>
    </xf>
    <xf numFmtId="177" fontId="11" fillId="0" borderId="34" xfId="5" applyNumberFormat="1" applyFont="1" applyBorder="1">
      <alignment vertical="center"/>
    </xf>
    <xf numFmtId="176" fontId="9" fillId="6" borderId="22" xfId="2" quotePrefix="1" applyNumberFormat="1" applyFont="1" applyFill="1" applyBorder="1" applyAlignment="1">
      <alignment horizontal="right" vertical="center"/>
    </xf>
    <xf numFmtId="176" fontId="1" fillId="6" borderId="47" xfId="1" applyNumberFormat="1" applyFill="1" applyBorder="1">
      <alignment vertical="center"/>
    </xf>
    <xf numFmtId="176" fontId="1" fillId="6" borderId="43" xfId="1" applyNumberFormat="1" applyFill="1" applyBorder="1">
      <alignment vertical="center"/>
    </xf>
    <xf numFmtId="176" fontId="11" fillId="6" borderId="58" xfId="1" applyNumberFormat="1" applyFont="1" applyFill="1" applyBorder="1">
      <alignment vertical="center"/>
    </xf>
    <xf numFmtId="177" fontId="11" fillId="6" borderId="22" xfId="1" applyNumberFormat="1" applyFont="1" applyFill="1" applyBorder="1">
      <alignment vertical="center"/>
    </xf>
    <xf numFmtId="176" fontId="11" fillId="6" borderId="59" xfId="1" applyNumberFormat="1" applyFont="1" applyFill="1" applyBorder="1">
      <alignment vertical="center"/>
    </xf>
    <xf numFmtId="176" fontId="11" fillId="6" borderId="60" xfId="1" applyNumberFormat="1" applyFont="1" applyFill="1" applyBorder="1">
      <alignment vertical="center"/>
    </xf>
    <xf numFmtId="176" fontId="9" fillId="6" borderId="61" xfId="2" quotePrefix="1" applyNumberFormat="1" applyFont="1" applyFill="1" applyBorder="1" applyAlignment="1">
      <alignment horizontal="right" vertical="center"/>
    </xf>
    <xf numFmtId="176" fontId="9" fillId="6" borderId="59" xfId="2" quotePrefix="1" applyNumberFormat="1" applyFont="1" applyFill="1" applyBorder="1" applyAlignment="1">
      <alignment horizontal="right" vertical="center"/>
    </xf>
    <xf numFmtId="0" fontId="0" fillId="6" borderId="11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176" fontId="9" fillId="0" borderId="26" xfId="2" applyNumberFormat="1" applyFont="1" applyBorder="1">
      <alignment vertical="center"/>
    </xf>
    <xf numFmtId="0" fontId="0" fillId="3" borderId="16" xfId="0" quotePrefix="1" applyFill="1" applyBorder="1" applyAlignment="1">
      <alignment vertical="center"/>
    </xf>
    <xf numFmtId="176" fontId="9" fillId="4" borderId="23" xfId="2" applyNumberFormat="1" applyFont="1" applyFill="1" applyBorder="1" applyAlignment="1">
      <alignment horizontal="right" vertical="center"/>
    </xf>
    <xf numFmtId="178" fontId="9" fillId="0" borderId="25" xfId="2" applyNumberFormat="1" applyFont="1" applyFill="1" applyBorder="1" applyAlignment="1">
      <alignment horizontal="right" vertical="center"/>
    </xf>
    <xf numFmtId="178" fontId="9" fillId="0" borderId="26" xfId="2" applyNumberFormat="1" applyFont="1" applyFill="1" applyBorder="1" applyAlignment="1">
      <alignment horizontal="right" vertical="center"/>
    </xf>
    <xf numFmtId="178" fontId="9" fillId="0" borderId="31" xfId="2" applyNumberFormat="1" applyFont="1" applyFill="1" applyBorder="1" applyAlignment="1">
      <alignment horizontal="right" vertical="center"/>
    </xf>
    <xf numFmtId="178" fontId="9" fillId="6" borderId="66" xfId="2" quotePrefix="1" applyNumberFormat="1" applyFont="1" applyFill="1" applyBorder="1" applyAlignment="1">
      <alignment horizontal="right" vertical="center"/>
    </xf>
    <xf numFmtId="178" fontId="9" fillId="0" borderId="34" xfId="2" applyNumberFormat="1" applyFont="1" applyFill="1" applyBorder="1" applyAlignment="1">
      <alignment horizontal="right" vertical="center"/>
    </xf>
    <xf numFmtId="178" fontId="9" fillId="6" borderId="65" xfId="2" quotePrefix="1" applyNumberFormat="1" applyFont="1" applyFill="1" applyBorder="1" applyAlignment="1">
      <alignment horizontal="right" vertical="center"/>
    </xf>
    <xf numFmtId="178" fontId="9" fillId="0" borderId="25" xfId="2" quotePrefix="1" applyNumberFormat="1" applyFont="1" applyFill="1" applyBorder="1" applyAlignment="1">
      <alignment horizontal="right" vertical="center"/>
    </xf>
    <xf numFmtId="178" fontId="9" fillId="0" borderId="31" xfId="2" quotePrefix="1" applyNumberFormat="1" applyFont="1" applyFill="1" applyBorder="1" applyAlignment="1">
      <alignment horizontal="right" vertical="center"/>
    </xf>
    <xf numFmtId="178" fontId="9" fillId="6" borderId="67" xfId="2" quotePrefix="1" applyNumberFormat="1" applyFont="1" applyFill="1" applyBorder="1" applyAlignment="1">
      <alignment horizontal="right" vertical="center"/>
    </xf>
    <xf numFmtId="178" fontId="6" fillId="0" borderId="0" xfId="2" applyNumberFormat="1" applyFont="1" applyFill="1" applyAlignment="1">
      <alignment vertical="center"/>
    </xf>
    <xf numFmtId="178" fontId="9" fillId="0" borderId="54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Alignment="1">
      <alignment vertical="center"/>
    </xf>
    <xf numFmtId="178" fontId="9" fillId="0" borderId="62" xfId="2" applyNumberFormat="1" applyFont="1" applyFill="1" applyBorder="1" applyAlignment="1">
      <alignment horizontal="right" vertical="center"/>
    </xf>
    <xf numFmtId="178" fontId="9" fillId="0" borderId="63" xfId="2" applyNumberFormat="1" applyFont="1" applyFill="1" applyBorder="1" applyAlignment="1">
      <alignment horizontal="right" vertical="center"/>
    </xf>
    <xf numFmtId="178" fontId="9" fillId="0" borderId="64" xfId="2" quotePrefix="1" applyNumberFormat="1" applyFont="1" applyFill="1" applyBorder="1" applyAlignment="1">
      <alignment horizontal="right" vertical="center"/>
    </xf>
    <xf numFmtId="177" fontId="11" fillId="0" borderId="21" xfId="0" applyNumberFormat="1" applyFont="1" applyBorder="1">
      <alignment vertical="center"/>
    </xf>
    <xf numFmtId="177" fontId="11" fillId="6" borderId="61" xfId="1" applyNumberFormat="1" applyFont="1" applyFill="1" applyBorder="1">
      <alignment vertical="center"/>
    </xf>
    <xf numFmtId="177" fontId="11" fillId="0" borderId="68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177" fontId="11" fillId="0" borderId="68" xfId="5" applyNumberFormat="1" applyFont="1" applyBorder="1">
      <alignment vertical="center"/>
    </xf>
    <xf numFmtId="176" fontId="9" fillId="0" borderId="48" xfId="2" applyNumberFormat="1" applyFont="1" applyFill="1" applyBorder="1" applyAlignment="1">
      <alignment horizontal="right" vertical="center"/>
    </xf>
    <xf numFmtId="176" fontId="9" fillId="6" borderId="69" xfId="2" quotePrefix="1" applyNumberFormat="1" applyFont="1" applyFill="1" applyBorder="1" applyAlignment="1">
      <alignment horizontal="right" vertical="center"/>
    </xf>
    <xf numFmtId="176" fontId="9" fillId="4" borderId="33" xfId="2" applyNumberFormat="1" applyFont="1" applyFill="1" applyBorder="1" applyAlignment="1">
      <alignment horizontal="right" vertical="center"/>
    </xf>
    <xf numFmtId="176" fontId="9" fillId="6" borderId="10" xfId="2" quotePrefix="1" applyNumberFormat="1" applyFont="1" applyFill="1" applyBorder="1" applyAlignment="1">
      <alignment horizontal="right" vertical="center"/>
    </xf>
    <xf numFmtId="178" fontId="9" fillId="4" borderId="70" xfId="2" applyNumberFormat="1" applyFont="1" applyFill="1" applyBorder="1" applyAlignment="1">
      <alignment horizontal="right" vertical="center"/>
    </xf>
    <xf numFmtId="0" fontId="15" fillId="4" borderId="0" xfId="3" quotePrefix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8" fontId="10" fillId="4" borderId="20" xfId="2" quotePrefix="1" applyFont="1" applyFill="1" applyBorder="1" applyAlignment="1">
      <alignment horizontal="center" vertical="center" wrapText="1"/>
    </xf>
    <xf numFmtId="0" fontId="0" fillId="3" borderId="74" xfId="0" applyFill="1" applyBorder="1" applyAlignment="1">
      <alignment vertical="center"/>
    </xf>
    <xf numFmtId="0" fontId="18" fillId="3" borderId="74" xfId="0" applyFont="1" applyFill="1" applyBorder="1" applyAlignment="1">
      <alignment vertical="center"/>
    </xf>
    <xf numFmtId="176" fontId="0" fillId="0" borderId="0" xfId="0" applyNumberFormat="1" applyBorder="1">
      <alignment vertical="center"/>
    </xf>
    <xf numFmtId="0" fontId="18" fillId="3" borderId="5" xfId="0" applyFont="1" applyFill="1" applyBorder="1" applyAlignment="1">
      <alignment vertical="center"/>
    </xf>
    <xf numFmtId="0" fontId="18" fillId="3" borderId="76" xfId="0" applyFont="1" applyFill="1" applyBorder="1" applyAlignment="1">
      <alignment vertical="center"/>
    </xf>
    <xf numFmtId="177" fontId="11" fillId="0" borderId="78" xfId="0" applyNumberFormat="1" applyFont="1" applyBorder="1">
      <alignment vertical="center"/>
    </xf>
    <xf numFmtId="177" fontId="20" fillId="6" borderId="22" xfId="1" applyNumberFormat="1" applyFont="1" applyFill="1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38" fontId="16" fillId="4" borderId="20" xfId="2" quotePrefix="1" applyFont="1" applyFill="1" applyBorder="1" applyAlignment="1">
      <alignment horizontal="center" vertical="center" wrapText="1"/>
    </xf>
    <xf numFmtId="38" fontId="10" fillId="4" borderId="79" xfId="2" quotePrefix="1" applyFont="1" applyFill="1" applyBorder="1" applyAlignment="1">
      <alignment horizontal="center" vertical="center" wrapText="1"/>
    </xf>
    <xf numFmtId="176" fontId="9" fillId="6" borderId="47" xfId="2" quotePrefix="1" applyNumberFormat="1" applyFont="1" applyFill="1" applyBorder="1" applyAlignment="1">
      <alignment horizontal="right" vertical="center"/>
    </xf>
    <xf numFmtId="176" fontId="9" fillId="4" borderId="13" xfId="2" applyNumberFormat="1" applyFont="1" applyFill="1" applyBorder="1" applyAlignment="1">
      <alignment horizontal="right" vertical="center"/>
    </xf>
    <xf numFmtId="176" fontId="9" fillId="4" borderId="80" xfId="2" applyNumberFormat="1" applyFont="1" applyFill="1" applyBorder="1" applyAlignment="1">
      <alignment horizontal="right" vertical="center"/>
    </xf>
    <xf numFmtId="176" fontId="9" fillId="0" borderId="40" xfId="2" applyNumberFormat="1" applyFont="1" applyFill="1" applyBorder="1" applyAlignment="1">
      <alignment horizontal="right" vertical="center"/>
    </xf>
    <xf numFmtId="176" fontId="9" fillId="0" borderId="45" xfId="2" applyNumberFormat="1" applyFont="1" applyFill="1" applyBorder="1" applyAlignment="1">
      <alignment horizontal="right" vertical="center"/>
    </xf>
    <xf numFmtId="176" fontId="9" fillId="6" borderId="43" xfId="2" quotePrefix="1" applyNumberFormat="1" applyFont="1" applyFill="1" applyBorder="1" applyAlignment="1">
      <alignment horizontal="right" vertical="center"/>
    </xf>
    <xf numFmtId="176" fontId="9" fillId="0" borderId="42" xfId="2" applyNumberFormat="1" applyFont="1" applyFill="1" applyBorder="1" applyAlignment="1">
      <alignment horizontal="right" vertical="center"/>
    </xf>
    <xf numFmtId="176" fontId="9" fillId="4" borderId="41" xfId="2" applyNumberFormat="1" applyFont="1" applyFill="1" applyBorder="1" applyAlignment="1">
      <alignment horizontal="right" vertical="center"/>
    </xf>
    <xf numFmtId="176" fontId="9" fillId="0" borderId="44" xfId="2" quotePrefix="1" applyNumberFormat="1" applyFont="1" applyFill="1" applyBorder="1" applyAlignment="1">
      <alignment horizontal="right" vertical="center"/>
    </xf>
    <xf numFmtId="176" fontId="9" fillId="0" borderId="56" xfId="2" applyNumberFormat="1" applyFont="1" applyFill="1" applyBorder="1" applyAlignment="1">
      <alignment horizontal="right" vertical="center"/>
    </xf>
    <xf numFmtId="176" fontId="0" fillId="3" borderId="43" xfId="0" applyNumberFormat="1" applyFill="1" applyBorder="1">
      <alignment vertical="center"/>
    </xf>
    <xf numFmtId="0" fontId="10" fillId="4" borderId="77" xfId="3" quotePrefix="1" applyFont="1" applyFill="1" applyBorder="1" applyAlignment="1">
      <alignment horizontal="center" vertical="center" wrapText="1"/>
    </xf>
    <xf numFmtId="0" fontId="10" fillId="4" borderId="43" xfId="3" quotePrefix="1" applyFont="1" applyFill="1" applyBorder="1" applyAlignment="1">
      <alignment horizontal="center" vertical="center" wrapText="1"/>
    </xf>
    <xf numFmtId="38" fontId="12" fillId="3" borderId="4" xfId="0" applyNumberFormat="1" applyFont="1" applyFill="1" applyBorder="1" applyAlignment="1">
      <alignment horizontal="center" vertical="center" wrapText="1"/>
    </xf>
    <xf numFmtId="38" fontId="12" fillId="3" borderId="9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38" fontId="16" fillId="4" borderId="18" xfId="2" quotePrefix="1" applyFont="1" applyFill="1" applyBorder="1" applyAlignment="1">
      <alignment horizontal="center" vertical="center" wrapText="1"/>
    </xf>
    <xf numFmtId="38" fontId="16" fillId="4" borderId="73" xfId="2" quotePrefix="1" applyFont="1" applyFill="1" applyBorder="1" applyAlignment="1">
      <alignment horizontal="center" vertical="center" wrapText="1"/>
    </xf>
    <xf numFmtId="38" fontId="16" fillId="4" borderId="75" xfId="2" quotePrefix="1" applyFont="1" applyFill="1" applyBorder="1" applyAlignment="1">
      <alignment horizontal="center" vertical="center" wrapText="1"/>
    </xf>
    <xf numFmtId="38" fontId="16" fillId="4" borderId="47" xfId="2" quotePrefix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0" fillId="4" borderId="56" xfId="3" quotePrefix="1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38" fontId="12" fillId="3" borderId="71" xfId="0" applyNumberFormat="1" applyFont="1" applyFill="1" applyBorder="1" applyAlignment="1">
      <alignment horizontal="center" vertical="center" wrapText="1"/>
    </xf>
    <xf numFmtId="38" fontId="16" fillId="4" borderId="72" xfId="2" quotePrefix="1" applyFont="1" applyFill="1" applyBorder="1" applyAlignment="1">
      <alignment horizontal="center" vertical="center" wrapText="1"/>
    </xf>
    <xf numFmtId="38" fontId="16" fillId="4" borderId="49" xfId="2" quotePrefix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textRotation="255" wrapText="1"/>
    </xf>
    <xf numFmtId="0" fontId="0" fillId="6" borderId="2" xfId="0" applyFill="1" applyBorder="1" applyAlignment="1">
      <alignment horizontal="center" vertical="center" textRotation="255" wrapText="1"/>
    </xf>
    <xf numFmtId="0" fontId="0" fillId="6" borderId="3" xfId="0" applyFill="1" applyBorder="1" applyAlignment="1">
      <alignment horizontal="center" vertical="center" textRotation="255" wrapText="1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 textRotation="255"/>
    </xf>
    <xf numFmtId="0" fontId="1" fillId="6" borderId="2" xfId="1" applyFill="1" applyBorder="1" applyAlignment="1">
      <alignment horizontal="center" vertical="center" textRotation="255"/>
    </xf>
    <xf numFmtId="0" fontId="1" fillId="6" borderId="3" xfId="1" applyFill="1" applyBorder="1" applyAlignment="1">
      <alignment horizontal="center" vertical="center" textRotation="255"/>
    </xf>
    <xf numFmtId="0" fontId="1" fillId="6" borderId="9" xfId="1" applyFill="1" applyBorder="1" applyAlignment="1">
      <alignment horizontal="center" vertical="center"/>
    </xf>
    <xf numFmtId="0" fontId="1" fillId="6" borderId="11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 textRotation="255"/>
    </xf>
    <xf numFmtId="0" fontId="1" fillId="6" borderId="10" xfId="1" applyFill="1" applyBorder="1" applyAlignment="1">
      <alignment horizontal="center" vertical="center"/>
    </xf>
    <xf numFmtId="0" fontId="21" fillId="0" borderId="0" xfId="0" applyNumberFormat="1" applyFont="1">
      <alignment vertical="center"/>
    </xf>
  </cellXfs>
  <cellStyles count="7">
    <cellStyle name="40% - アクセント 5" xfId="1" builtinId="47"/>
    <cellStyle name="パーセント" xfId="5" builtinId="5"/>
    <cellStyle name="桁区切り" xfId="2" builtinId="6"/>
    <cellStyle name="標準" xfId="0" builtinId="0"/>
    <cellStyle name="標準 2" xfId="4"/>
    <cellStyle name="標準 3" xfId="6"/>
    <cellStyle name="標準_ｐｕｂ職員録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E1F9"/>
      <color rgb="FFA9F7F5"/>
      <color rgb="FF0066FF"/>
      <color rgb="FFA3F2FD"/>
      <color rgb="FFFFFFCC"/>
      <color rgb="FF92D050"/>
      <color rgb="FFB8E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100263</xdr:colOff>
      <xdr:row>93</xdr:row>
      <xdr:rowOff>0</xdr:rowOff>
    </xdr:from>
    <xdr:to>
      <xdr:col>9</xdr:col>
      <xdr:colOff>409574</xdr:colOff>
      <xdr:row>93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1976688" y="17068800"/>
          <a:ext cx="4500311" cy="1428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/>
            <a:t>屯田</a:t>
          </a:r>
          <a:r>
            <a:rPr kumimoji="1" lang="en-US" altLang="ja-JP" sz="800"/>
            <a:t>3</a:t>
          </a:r>
          <a:r>
            <a:rPr kumimoji="1" lang="ja-JP" altLang="en-US" sz="800"/>
            <a:t>条</a:t>
          </a:r>
          <a:r>
            <a:rPr kumimoji="1" lang="en-US" altLang="ja-JP" sz="800"/>
            <a:t>3</a:t>
          </a:r>
          <a:r>
            <a:rPr kumimoji="1" lang="ja-JP" altLang="en-US" sz="800"/>
            <a:t>丁目は</a:t>
          </a:r>
          <a:r>
            <a:rPr kumimoji="1" lang="en-US" altLang="ja-JP" sz="800"/>
            <a:t>R3</a:t>
          </a:r>
          <a:r>
            <a:rPr kumimoji="1" lang="ja-JP" altLang="en-US" sz="800"/>
            <a:t>年</a:t>
          </a:r>
          <a:r>
            <a:rPr kumimoji="1" lang="en-US" altLang="ja-JP" sz="800"/>
            <a:t>12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tabSelected="1" showWhiteSpace="0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6" sqref="A6"/>
      <selection pane="bottomRight" activeCell="F10" sqref="F10"/>
    </sheetView>
  </sheetViews>
  <sheetFormatPr defaultRowHeight="13.5" x14ac:dyDescent="0.15"/>
  <cols>
    <col min="1" max="1" width="3.75" customWidth="1"/>
    <col min="2" max="2" width="6.75" customWidth="1"/>
    <col min="3" max="3" width="3" customWidth="1"/>
    <col min="4" max="4" width="11.125" bestFit="1" customWidth="1"/>
    <col min="5" max="9" width="9.5" style="22" customWidth="1"/>
    <col min="10" max="10" width="9.5" style="21" customWidth="1"/>
    <col min="11" max="18" width="9.5" customWidth="1"/>
    <col min="19" max="20" width="9.5" style="24" customWidth="1"/>
    <col min="21" max="21" width="9.5" customWidth="1"/>
    <col min="22" max="22" width="1.375" customWidth="1"/>
  </cols>
  <sheetData>
    <row r="1" spans="1:24" ht="18.75" x14ac:dyDescent="0.15">
      <c r="A1" s="28" t="s">
        <v>109</v>
      </c>
      <c r="P1" s="221" t="s">
        <v>114</v>
      </c>
      <c r="U1" t="s">
        <v>111</v>
      </c>
    </row>
    <row r="2" spans="1:24" ht="18.75" x14ac:dyDescent="0.15">
      <c r="A2" s="28"/>
    </row>
    <row r="3" spans="1:24" ht="13.5" customHeight="1" x14ac:dyDescent="0.15"/>
    <row r="4" spans="1:24" ht="14.25" thickBot="1" x14ac:dyDescent="0.2">
      <c r="A4" t="s">
        <v>0</v>
      </c>
    </row>
    <row r="5" spans="1:24" ht="24.75" customHeight="1" x14ac:dyDescent="0.15">
      <c r="A5" s="187" t="s">
        <v>88</v>
      </c>
      <c r="B5" s="188"/>
      <c r="C5" s="188"/>
      <c r="D5" s="189"/>
      <c r="E5" s="81" t="s">
        <v>108</v>
      </c>
      <c r="F5" s="81"/>
      <c r="G5" s="81"/>
      <c r="H5" s="81"/>
      <c r="I5" s="81"/>
      <c r="J5" s="83"/>
      <c r="K5" s="81" t="s">
        <v>96</v>
      </c>
      <c r="L5" s="116"/>
      <c r="M5" s="116"/>
      <c r="N5" s="84"/>
      <c r="O5" s="84"/>
      <c r="P5" s="85"/>
      <c r="Q5" s="87" t="s">
        <v>110</v>
      </c>
      <c r="R5" s="88"/>
      <c r="S5" s="88"/>
      <c r="T5" s="88"/>
      <c r="U5" s="89"/>
    </row>
    <row r="6" spans="1:24" ht="13.5" customHeight="1" x14ac:dyDescent="0.15">
      <c r="A6" s="204"/>
      <c r="B6" s="205"/>
      <c r="C6" s="205"/>
      <c r="D6" s="206"/>
      <c r="E6" s="183" t="s">
        <v>102</v>
      </c>
      <c r="F6" s="184" t="s">
        <v>89</v>
      </c>
      <c r="G6" s="143"/>
      <c r="H6" s="143"/>
      <c r="I6" s="143"/>
      <c r="J6" s="180" t="s">
        <v>84</v>
      </c>
      <c r="K6" s="183" t="s">
        <v>102</v>
      </c>
      <c r="L6" s="178" t="s">
        <v>101</v>
      </c>
      <c r="M6" s="154"/>
      <c r="N6" s="144"/>
      <c r="O6" s="147"/>
      <c r="P6" s="180" t="s">
        <v>84</v>
      </c>
      <c r="Q6" s="182" t="s">
        <v>90</v>
      </c>
      <c r="R6" s="145"/>
      <c r="S6" s="145"/>
      <c r="T6" s="148"/>
      <c r="U6" s="181" t="s">
        <v>1</v>
      </c>
    </row>
    <row r="7" spans="1:24" ht="27" customHeight="1" thickBot="1" x14ac:dyDescent="0.2">
      <c r="A7" s="190"/>
      <c r="B7" s="191"/>
      <c r="C7" s="191"/>
      <c r="D7" s="192"/>
      <c r="E7" s="175"/>
      <c r="F7" s="177"/>
      <c r="G7" s="155" t="s">
        <v>104</v>
      </c>
      <c r="H7" s="146" t="s">
        <v>113</v>
      </c>
      <c r="I7" s="156" t="s">
        <v>112</v>
      </c>
      <c r="J7" s="169"/>
      <c r="K7" s="175"/>
      <c r="L7" s="179"/>
      <c r="M7" s="155" t="s">
        <v>104</v>
      </c>
      <c r="N7" s="23" t="s">
        <v>85</v>
      </c>
      <c r="O7" s="31" t="s">
        <v>95</v>
      </c>
      <c r="P7" s="169"/>
      <c r="Q7" s="171"/>
      <c r="R7" s="90" t="s">
        <v>2</v>
      </c>
      <c r="S7" s="91" t="s">
        <v>85</v>
      </c>
      <c r="T7" s="91" t="s">
        <v>95</v>
      </c>
      <c r="U7" s="173"/>
    </row>
    <row r="8" spans="1:24" ht="14.25" customHeight="1" x14ac:dyDescent="0.15">
      <c r="A8" s="187" t="s">
        <v>3</v>
      </c>
      <c r="B8" s="214" t="s">
        <v>86</v>
      </c>
      <c r="C8" s="6">
        <v>1</v>
      </c>
      <c r="D8" s="1" t="s">
        <v>4</v>
      </c>
      <c r="E8" s="118"/>
      <c r="F8" s="38">
        <f>SUM(G8:I8)</f>
        <v>0</v>
      </c>
      <c r="G8" s="38"/>
      <c r="H8" s="38"/>
      <c r="I8" s="39"/>
      <c r="J8" s="40"/>
      <c r="K8" s="118">
        <v>44439</v>
      </c>
      <c r="L8" s="38">
        <f>SUM(M8:O8)</f>
        <v>1431</v>
      </c>
      <c r="M8" s="38">
        <v>1207</v>
      </c>
      <c r="N8" s="38">
        <v>24</v>
      </c>
      <c r="O8" s="39">
        <v>200</v>
      </c>
      <c r="P8" s="40">
        <v>1495</v>
      </c>
      <c r="Q8" s="55">
        <f t="shared" ref="Q8:Q22" si="0">F8-L8</f>
        <v>-1431</v>
      </c>
      <c r="R8" s="92">
        <f>Q8/L8</f>
        <v>-1</v>
      </c>
      <c r="S8" s="93">
        <f t="shared" ref="S8:S22" si="1">H8-N8</f>
        <v>-24</v>
      </c>
      <c r="T8" s="93">
        <f t="shared" ref="T8:T22" si="2">I8-O8</f>
        <v>-200</v>
      </c>
      <c r="U8" s="94">
        <f t="shared" ref="U8:U22" si="3">J8-P8</f>
        <v>-1495</v>
      </c>
      <c r="X8" s="34">
        <f t="shared" ref="X8:X39" si="4">E8-J8</f>
        <v>0</v>
      </c>
    </row>
    <row r="9" spans="1:24" ht="14.25" customHeight="1" x14ac:dyDescent="0.15">
      <c r="A9" s="204"/>
      <c r="B9" s="215"/>
      <c r="C9" s="11">
        <v>2</v>
      </c>
      <c r="D9" s="12" t="s">
        <v>5</v>
      </c>
      <c r="E9" s="119"/>
      <c r="F9" s="41">
        <f t="shared" ref="F9:F24" si="5">SUM(G9:I9)</f>
        <v>0</v>
      </c>
      <c r="G9" s="41"/>
      <c r="H9" s="41"/>
      <c r="I9" s="42"/>
      <c r="J9" s="160"/>
      <c r="K9" s="119">
        <v>44440</v>
      </c>
      <c r="L9" s="41">
        <f t="shared" ref="L9:L22" si="6">SUM(M9:O9)</f>
        <v>494</v>
      </c>
      <c r="M9" s="41">
        <v>494</v>
      </c>
      <c r="N9" s="41">
        <v>0</v>
      </c>
      <c r="O9" s="42">
        <v>0</v>
      </c>
      <c r="P9" s="160">
        <v>816</v>
      </c>
      <c r="Q9" s="55">
        <f t="shared" si="0"/>
        <v>-494</v>
      </c>
      <c r="R9" s="92">
        <f t="shared" ref="R9:R22" si="7">Q9/L9</f>
        <v>-1</v>
      </c>
      <c r="S9" s="93">
        <f t="shared" si="1"/>
        <v>0</v>
      </c>
      <c r="T9" s="57">
        <f t="shared" si="2"/>
        <v>0</v>
      </c>
      <c r="U9" s="95">
        <f t="shared" si="3"/>
        <v>-816</v>
      </c>
      <c r="X9" s="34">
        <f t="shared" si="4"/>
        <v>0</v>
      </c>
    </row>
    <row r="10" spans="1:24" ht="14.25" customHeight="1" x14ac:dyDescent="0.15">
      <c r="A10" s="204"/>
      <c r="B10" s="215"/>
      <c r="C10" s="7">
        <v>3</v>
      </c>
      <c r="D10" s="3" t="s">
        <v>6</v>
      </c>
      <c r="E10" s="119"/>
      <c r="F10" s="41">
        <f t="shared" si="5"/>
        <v>0</v>
      </c>
      <c r="G10" s="41"/>
      <c r="H10" s="41"/>
      <c r="I10" s="42"/>
      <c r="J10" s="160"/>
      <c r="K10" s="119">
        <v>44440</v>
      </c>
      <c r="L10" s="41">
        <f t="shared" si="6"/>
        <v>855</v>
      </c>
      <c r="M10" s="41">
        <v>816</v>
      </c>
      <c r="N10" s="41">
        <v>1</v>
      </c>
      <c r="O10" s="42">
        <v>38</v>
      </c>
      <c r="P10" s="160">
        <v>1142</v>
      </c>
      <c r="Q10" s="55">
        <f t="shared" si="0"/>
        <v>-855</v>
      </c>
      <c r="R10" s="92">
        <f t="shared" si="7"/>
        <v>-1</v>
      </c>
      <c r="S10" s="93">
        <f t="shared" si="1"/>
        <v>-1</v>
      </c>
      <c r="T10" s="57">
        <f t="shared" si="2"/>
        <v>-38</v>
      </c>
      <c r="U10" s="95">
        <f t="shared" si="3"/>
        <v>-1142</v>
      </c>
      <c r="X10" s="34">
        <f t="shared" si="4"/>
        <v>0</v>
      </c>
    </row>
    <row r="11" spans="1:24" ht="14.25" customHeight="1" x14ac:dyDescent="0.15">
      <c r="A11" s="204"/>
      <c r="B11" s="215"/>
      <c r="C11" s="11">
        <v>4</v>
      </c>
      <c r="D11" s="12" t="s">
        <v>7</v>
      </c>
      <c r="E11" s="119"/>
      <c r="F11" s="41">
        <f t="shared" si="5"/>
        <v>0</v>
      </c>
      <c r="G11" s="41"/>
      <c r="H11" s="41"/>
      <c r="I11" s="42"/>
      <c r="J11" s="160"/>
      <c r="K11" s="119">
        <v>44438</v>
      </c>
      <c r="L11" s="41">
        <f t="shared" si="6"/>
        <v>286</v>
      </c>
      <c r="M11" s="41">
        <v>286</v>
      </c>
      <c r="N11" s="41">
        <v>0</v>
      </c>
      <c r="O11" s="42">
        <v>0</v>
      </c>
      <c r="P11" s="160">
        <v>364</v>
      </c>
      <c r="Q11" s="55">
        <f t="shared" si="0"/>
        <v>-286</v>
      </c>
      <c r="R11" s="92">
        <f t="shared" si="7"/>
        <v>-1</v>
      </c>
      <c r="S11" s="93">
        <f t="shared" si="1"/>
        <v>0</v>
      </c>
      <c r="T11" s="57">
        <f t="shared" si="2"/>
        <v>0</v>
      </c>
      <c r="U11" s="95">
        <f t="shared" si="3"/>
        <v>-364</v>
      </c>
      <c r="X11" s="34">
        <f t="shared" si="4"/>
        <v>0</v>
      </c>
    </row>
    <row r="12" spans="1:24" ht="14.25" customHeight="1" x14ac:dyDescent="0.15">
      <c r="A12" s="204"/>
      <c r="B12" s="215"/>
      <c r="C12" s="7">
        <v>5</v>
      </c>
      <c r="D12" s="3" t="s">
        <v>8</v>
      </c>
      <c r="E12" s="119"/>
      <c r="F12" s="41">
        <f t="shared" si="5"/>
        <v>0</v>
      </c>
      <c r="G12" s="41"/>
      <c r="H12" s="41"/>
      <c r="I12" s="42"/>
      <c r="J12" s="160"/>
      <c r="K12" s="119">
        <v>44438</v>
      </c>
      <c r="L12" s="41">
        <f t="shared" si="6"/>
        <v>284</v>
      </c>
      <c r="M12" s="41">
        <v>242</v>
      </c>
      <c r="N12" s="41">
        <v>4</v>
      </c>
      <c r="O12" s="42">
        <v>38</v>
      </c>
      <c r="P12" s="160">
        <v>306</v>
      </c>
      <c r="Q12" s="55">
        <f t="shared" si="0"/>
        <v>-284</v>
      </c>
      <c r="R12" s="92">
        <f t="shared" si="7"/>
        <v>-1</v>
      </c>
      <c r="S12" s="93">
        <f t="shared" si="1"/>
        <v>-4</v>
      </c>
      <c r="T12" s="57">
        <f t="shared" si="2"/>
        <v>-38</v>
      </c>
      <c r="U12" s="95">
        <f t="shared" si="3"/>
        <v>-306</v>
      </c>
      <c r="X12" s="34">
        <f t="shared" si="4"/>
        <v>0</v>
      </c>
    </row>
    <row r="13" spans="1:24" ht="14.25" customHeight="1" x14ac:dyDescent="0.15">
      <c r="A13" s="204"/>
      <c r="B13" s="215"/>
      <c r="C13" s="11">
        <v>6</v>
      </c>
      <c r="D13" s="36" t="s">
        <v>87</v>
      </c>
      <c r="E13" s="119"/>
      <c r="F13" s="41">
        <f t="shared" si="5"/>
        <v>0</v>
      </c>
      <c r="G13" s="41"/>
      <c r="H13" s="41"/>
      <c r="I13" s="42"/>
      <c r="J13" s="160"/>
      <c r="K13" s="119">
        <v>44435</v>
      </c>
      <c r="L13" s="41">
        <f t="shared" si="6"/>
        <v>3784</v>
      </c>
      <c r="M13" s="41">
        <v>2871</v>
      </c>
      <c r="N13" s="41">
        <v>864</v>
      </c>
      <c r="O13" s="42">
        <v>49</v>
      </c>
      <c r="P13" s="160">
        <v>3324</v>
      </c>
      <c r="Q13" s="55">
        <f t="shared" si="0"/>
        <v>-3784</v>
      </c>
      <c r="R13" s="92">
        <f>Q13/L13</f>
        <v>-1</v>
      </c>
      <c r="S13" s="93">
        <f t="shared" si="1"/>
        <v>-864</v>
      </c>
      <c r="T13" s="57">
        <f t="shared" si="2"/>
        <v>-49</v>
      </c>
      <c r="U13" s="95">
        <f t="shared" si="3"/>
        <v>-3324</v>
      </c>
      <c r="X13" s="34">
        <f t="shared" si="4"/>
        <v>0</v>
      </c>
    </row>
    <row r="14" spans="1:24" ht="14.25" customHeight="1" x14ac:dyDescent="0.15">
      <c r="A14" s="204"/>
      <c r="B14" s="215"/>
      <c r="C14" s="7">
        <v>7</v>
      </c>
      <c r="D14" s="37" t="s">
        <v>9</v>
      </c>
      <c r="E14" s="119"/>
      <c r="F14" s="41">
        <f t="shared" si="5"/>
        <v>0</v>
      </c>
      <c r="G14" s="41"/>
      <c r="H14" s="41"/>
      <c r="I14" s="42"/>
      <c r="J14" s="160"/>
      <c r="K14" s="119">
        <v>44431</v>
      </c>
      <c r="L14" s="41">
        <f t="shared" si="6"/>
        <v>352</v>
      </c>
      <c r="M14" s="41">
        <v>190</v>
      </c>
      <c r="N14" s="41">
        <v>162</v>
      </c>
      <c r="O14" s="42">
        <v>0</v>
      </c>
      <c r="P14" s="160">
        <v>347</v>
      </c>
      <c r="Q14" s="55">
        <f t="shared" si="0"/>
        <v>-352</v>
      </c>
      <c r="R14" s="92">
        <f t="shared" si="7"/>
        <v>-1</v>
      </c>
      <c r="S14" s="93">
        <f t="shared" si="1"/>
        <v>-162</v>
      </c>
      <c r="T14" s="57">
        <f t="shared" si="2"/>
        <v>0</v>
      </c>
      <c r="U14" s="95">
        <f t="shared" si="3"/>
        <v>-347</v>
      </c>
      <c r="X14" s="34">
        <f t="shared" si="4"/>
        <v>0</v>
      </c>
    </row>
    <row r="15" spans="1:24" ht="14.25" customHeight="1" x14ac:dyDescent="0.15">
      <c r="A15" s="204"/>
      <c r="B15" s="215"/>
      <c r="C15" s="11">
        <v>8</v>
      </c>
      <c r="D15" s="33" t="s">
        <v>10</v>
      </c>
      <c r="E15" s="119"/>
      <c r="F15" s="41">
        <f t="shared" si="5"/>
        <v>0</v>
      </c>
      <c r="G15" s="41"/>
      <c r="H15" s="41"/>
      <c r="I15" s="42"/>
      <c r="J15" s="160"/>
      <c r="K15" s="119">
        <v>44438</v>
      </c>
      <c r="L15" s="41">
        <f t="shared" si="6"/>
        <v>241</v>
      </c>
      <c r="M15" s="41">
        <v>237</v>
      </c>
      <c r="N15" s="41">
        <v>3</v>
      </c>
      <c r="O15" s="42">
        <v>1</v>
      </c>
      <c r="P15" s="160">
        <v>104</v>
      </c>
      <c r="Q15" s="55">
        <f t="shared" si="0"/>
        <v>-241</v>
      </c>
      <c r="R15" s="92">
        <f t="shared" si="7"/>
        <v>-1</v>
      </c>
      <c r="S15" s="93">
        <f t="shared" si="1"/>
        <v>-3</v>
      </c>
      <c r="T15" s="57">
        <f t="shared" si="2"/>
        <v>-1</v>
      </c>
      <c r="U15" s="95">
        <f t="shared" si="3"/>
        <v>-104</v>
      </c>
      <c r="X15" s="34">
        <f t="shared" si="4"/>
        <v>0</v>
      </c>
    </row>
    <row r="16" spans="1:24" ht="14.25" customHeight="1" x14ac:dyDescent="0.15">
      <c r="A16" s="204"/>
      <c r="B16" s="215"/>
      <c r="C16" s="7">
        <v>9</v>
      </c>
      <c r="D16" s="3" t="s">
        <v>11</v>
      </c>
      <c r="E16" s="119"/>
      <c r="F16" s="41">
        <f t="shared" si="5"/>
        <v>0</v>
      </c>
      <c r="G16" s="41"/>
      <c r="H16" s="41"/>
      <c r="I16" s="42"/>
      <c r="J16" s="160"/>
      <c r="K16" s="119">
        <v>44435</v>
      </c>
      <c r="L16" s="41">
        <f t="shared" si="6"/>
        <v>419</v>
      </c>
      <c r="M16" s="41">
        <v>373</v>
      </c>
      <c r="N16" s="41">
        <v>46</v>
      </c>
      <c r="O16" s="42">
        <v>0</v>
      </c>
      <c r="P16" s="160">
        <v>370</v>
      </c>
      <c r="Q16" s="55">
        <f t="shared" si="0"/>
        <v>-419</v>
      </c>
      <c r="R16" s="92">
        <f t="shared" si="7"/>
        <v>-1</v>
      </c>
      <c r="S16" s="93">
        <f t="shared" si="1"/>
        <v>-46</v>
      </c>
      <c r="T16" s="57">
        <f t="shared" si="2"/>
        <v>0</v>
      </c>
      <c r="U16" s="95">
        <f t="shared" si="3"/>
        <v>-370</v>
      </c>
      <c r="X16" s="34">
        <f t="shared" si="4"/>
        <v>0</v>
      </c>
    </row>
    <row r="17" spans="1:24" ht="14.25" customHeight="1" x14ac:dyDescent="0.15">
      <c r="A17" s="204"/>
      <c r="B17" s="215"/>
      <c r="C17" s="11">
        <v>10</v>
      </c>
      <c r="D17" s="12" t="s">
        <v>12</v>
      </c>
      <c r="E17" s="119"/>
      <c r="F17" s="41">
        <f t="shared" si="5"/>
        <v>0</v>
      </c>
      <c r="G17" s="41"/>
      <c r="H17" s="41"/>
      <c r="I17" s="42"/>
      <c r="J17" s="160"/>
      <c r="K17" s="119">
        <v>44440</v>
      </c>
      <c r="L17" s="41">
        <f t="shared" si="6"/>
        <v>184</v>
      </c>
      <c r="M17" s="41">
        <v>167</v>
      </c>
      <c r="N17" s="41">
        <v>0</v>
      </c>
      <c r="O17" s="42">
        <v>17</v>
      </c>
      <c r="P17" s="160">
        <v>542</v>
      </c>
      <c r="Q17" s="55">
        <f t="shared" si="0"/>
        <v>-184</v>
      </c>
      <c r="R17" s="92">
        <f t="shared" si="7"/>
        <v>-1</v>
      </c>
      <c r="S17" s="93">
        <f t="shared" si="1"/>
        <v>0</v>
      </c>
      <c r="T17" s="57">
        <f t="shared" si="2"/>
        <v>-17</v>
      </c>
      <c r="U17" s="95">
        <f t="shared" si="3"/>
        <v>-542</v>
      </c>
      <c r="X17" s="34">
        <f t="shared" si="4"/>
        <v>0</v>
      </c>
    </row>
    <row r="18" spans="1:24" ht="14.25" customHeight="1" x14ac:dyDescent="0.15">
      <c r="A18" s="204"/>
      <c r="B18" s="215"/>
      <c r="C18" s="7">
        <v>11</v>
      </c>
      <c r="D18" s="32" t="s">
        <v>13</v>
      </c>
      <c r="E18" s="119"/>
      <c r="F18" s="41">
        <f t="shared" si="5"/>
        <v>0</v>
      </c>
      <c r="G18" s="41"/>
      <c r="H18" s="41"/>
      <c r="I18" s="42"/>
      <c r="J18" s="160"/>
      <c r="K18" s="119">
        <v>44445</v>
      </c>
      <c r="L18" s="41">
        <f t="shared" si="6"/>
        <v>359</v>
      </c>
      <c r="M18" s="41">
        <v>199</v>
      </c>
      <c r="N18" s="41">
        <v>151</v>
      </c>
      <c r="O18" s="42">
        <v>9</v>
      </c>
      <c r="P18" s="160">
        <v>265</v>
      </c>
      <c r="Q18" s="55">
        <f t="shared" si="0"/>
        <v>-359</v>
      </c>
      <c r="R18" s="92">
        <f t="shared" si="7"/>
        <v>-1</v>
      </c>
      <c r="S18" s="93">
        <f t="shared" si="1"/>
        <v>-151</v>
      </c>
      <c r="T18" s="57">
        <f t="shared" si="2"/>
        <v>-9</v>
      </c>
      <c r="U18" s="95">
        <f t="shared" si="3"/>
        <v>-265</v>
      </c>
      <c r="X18" s="34">
        <f t="shared" si="4"/>
        <v>0</v>
      </c>
    </row>
    <row r="19" spans="1:24" x14ac:dyDescent="0.15">
      <c r="A19" s="204"/>
      <c r="B19" s="215"/>
      <c r="C19" s="11">
        <v>12</v>
      </c>
      <c r="D19" s="12" t="s">
        <v>14</v>
      </c>
      <c r="E19" s="119"/>
      <c r="F19" s="41">
        <f t="shared" si="5"/>
        <v>0</v>
      </c>
      <c r="G19" s="41"/>
      <c r="H19" s="41"/>
      <c r="I19" s="42"/>
      <c r="J19" s="160"/>
      <c r="K19" s="119">
        <v>44446</v>
      </c>
      <c r="L19" s="41">
        <f t="shared" si="6"/>
        <v>529</v>
      </c>
      <c r="M19" s="41">
        <v>487</v>
      </c>
      <c r="N19" s="41">
        <v>42</v>
      </c>
      <c r="O19" s="42">
        <v>0</v>
      </c>
      <c r="P19" s="160">
        <v>560</v>
      </c>
      <c r="Q19" s="55">
        <f t="shared" si="0"/>
        <v>-529</v>
      </c>
      <c r="R19" s="92">
        <f t="shared" si="7"/>
        <v>-1</v>
      </c>
      <c r="S19" s="93">
        <f t="shared" si="1"/>
        <v>-42</v>
      </c>
      <c r="T19" s="57">
        <f t="shared" si="2"/>
        <v>0</v>
      </c>
      <c r="U19" s="95">
        <f t="shared" si="3"/>
        <v>-560</v>
      </c>
      <c r="X19" s="34">
        <f t="shared" si="4"/>
        <v>0</v>
      </c>
    </row>
    <row r="20" spans="1:24" x14ac:dyDescent="0.15">
      <c r="A20" s="204"/>
      <c r="B20" s="215"/>
      <c r="C20" s="7">
        <v>13</v>
      </c>
      <c r="D20" s="3" t="s">
        <v>15</v>
      </c>
      <c r="E20" s="119"/>
      <c r="F20" s="41">
        <f t="shared" si="5"/>
        <v>0</v>
      </c>
      <c r="G20" s="41"/>
      <c r="H20" s="41"/>
      <c r="I20" s="42"/>
      <c r="J20" s="160"/>
      <c r="K20" s="119">
        <v>44449</v>
      </c>
      <c r="L20" s="41">
        <f t="shared" si="6"/>
        <v>510</v>
      </c>
      <c r="M20" s="41">
        <v>378</v>
      </c>
      <c r="N20" s="41">
        <v>0</v>
      </c>
      <c r="O20" s="42">
        <v>132</v>
      </c>
      <c r="P20" s="160">
        <v>928</v>
      </c>
      <c r="Q20" s="55">
        <f t="shared" si="0"/>
        <v>-510</v>
      </c>
      <c r="R20" s="92">
        <f t="shared" si="7"/>
        <v>-1</v>
      </c>
      <c r="S20" s="93">
        <f t="shared" si="1"/>
        <v>0</v>
      </c>
      <c r="T20" s="57">
        <f t="shared" si="2"/>
        <v>-132</v>
      </c>
      <c r="U20" s="95">
        <f t="shared" si="3"/>
        <v>-928</v>
      </c>
      <c r="X20" s="34">
        <f t="shared" si="4"/>
        <v>0</v>
      </c>
    </row>
    <row r="21" spans="1:24" x14ac:dyDescent="0.15">
      <c r="A21" s="204"/>
      <c r="B21" s="215"/>
      <c r="C21" s="11">
        <v>14</v>
      </c>
      <c r="D21" s="12" t="s">
        <v>16</v>
      </c>
      <c r="E21" s="119"/>
      <c r="F21" s="41">
        <f t="shared" si="5"/>
        <v>0</v>
      </c>
      <c r="G21" s="41"/>
      <c r="H21" s="41"/>
      <c r="I21" s="42"/>
      <c r="J21" s="160"/>
      <c r="K21" s="119">
        <v>44440</v>
      </c>
      <c r="L21" s="41">
        <f t="shared" si="6"/>
        <v>150</v>
      </c>
      <c r="M21" s="41">
        <v>150</v>
      </c>
      <c r="N21" s="41">
        <v>0</v>
      </c>
      <c r="O21" s="42">
        <v>0</v>
      </c>
      <c r="P21" s="160">
        <v>388</v>
      </c>
      <c r="Q21" s="55">
        <f t="shared" si="0"/>
        <v>-150</v>
      </c>
      <c r="R21" s="92">
        <f t="shared" si="7"/>
        <v>-1</v>
      </c>
      <c r="S21" s="93">
        <f t="shared" si="1"/>
        <v>0</v>
      </c>
      <c r="T21" s="57">
        <f t="shared" si="2"/>
        <v>0</v>
      </c>
      <c r="U21" s="95">
        <f t="shared" si="3"/>
        <v>-388</v>
      </c>
      <c r="X21" s="34">
        <f t="shared" si="4"/>
        <v>0</v>
      </c>
    </row>
    <row r="22" spans="1:24" ht="14.25" thickBot="1" x14ac:dyDescent="0.2">
      <c r="A22" s="204"/>
      <c r="B22" s="215"/>
      <c r="C22" s="13">
        <v>15</v>
      </c>
      <c r="D22" s="14" t="s">
        <v>17</v>
      </c>
      <c r="E22" s="120"/>
      <c r="F22" s="43">
        <f t="shared" si="5"/>
        <v>0</v>
      </c>
      <c r="G22" s="43"/>
      <c r="H22" s="43"/>
      <c r="I22" s="44"/>
      <c r="J22" s="161"/>
      <c r="K22" s="120">
        <v>44432</v>
      </c>
      <c r="L22" s="43">
        <f t="shared" si="6"/>
        <v>519</v>
      </c>
      <c r="M22" s="43">
        <v>519</v>
      </c>
      <c r="N22" s="43">
        <v>0</v>
      </c>
      <c r="O22" s="44">
        <v>0</v>
      </c>
      <c r="P22" s="161">
        <v>1044</v>
      </c>
      <c r="Q22" s="55">
        <f t="shared" si="0"/>
        <v>-519</v>
      </c>
      <c r="R22" s="133">
        <f t="shared" si="7"/>
        <v>-1</v>
      </c>
      <c r="S22" s="66">
        <f t="shared" si="1"/>
        <v>0</v>
      </c>
      <c r="T22" s="67">
        <f t="shared" si="2"/>
        <v>0</v>
      </c>
      <c r="U22" s="96">
        <f t="shared" si="3"/>
        <v>-1044</v>
      </c>
      <c r="X22" s="34">
        <f t="shared" si="4"/>
        <v>0</v>
      </c>
    </row>
    <row r="23" spans="1:24" ht="15" thickTop="1" thickBot="1" x14ac:dyDescent="0.2">
      <c r="A23" s="204"/>
      <c r="B23" s="216"/>
      <c r="C23" s="217" t="s">
        <v>18</v>
      </c>
      <c r="D23" s="218"/>
      <c r="E23" s="121"/>
      <c r="F23" s="103">
        <f>SUBTOTAL(9,F8:F22)</f>
        <v>0</v>
      </c>
      <c r="G23" s="103">
        <f t="shared" ref="G23" si="8">SUBTOTAL(9,G8:G22)</f>
        <v>0</v>
      </c>
      <c r="H23" s="103">
        <f t="shared" ref="H23:J23" si="9">SUBTOTAL(9,H8:H22)</f>
        <v>0</v>
      </c>
      <c r="I23" s="157">
        <f t="shared" si="9"/>
        <v>0</v>
      </c>
      <c r="J23" s="162">
        <f t="shared" si="9"/>
        <v>0</v>
      </c>
      <c r="K23" s="121"/>
      <c r="L23" s="103">
        <f>SUBTOTAL(9,L8:L22)</f>
        <v>10397</v>
      </c>
      <c r="M23" s="103">
        <f t="shared" ref="M23:O23" si="10">SUBTOTAL(9,M8:M22)</f>
        <v>8616</v>
      </c>
      <c r="N23" s="103">
        <f t="shared" si="10"/>
        <v>1297</v>
      </c>
      <c r="O23" s="157">
        <f t="shared" si="10"/>
        <v>484</v>
      </c>
      <c r="P23" s="105">
        <f>SUBTOTAL(9,P8:P22)</f>
        <v>11995</v>
      </c>
      <c r="Q23" s="106">
        <f>SUBTOTAL(9,Q8:Q22)</f>
        <v>-10397</v>
      </c>
      <c r="R23" s="134">
        <f>Q23/L23</f>
        <v>-1</v>
      </c>
      <c r="S23" s="108">
        <f>SUBTOTAL(9,S8:S22)</f>
        <v>-1297</v>
      </c>
      <c r="T23" s="108">
        <f t="shared" ref="T23:U23" si="11">SUBTOTAL(9,T8:T22)</f>
        <v>-484</v>
      </c>
      <c r="U23" s="109">
        <f t="shared" si="11"/>
        <v>-11995</v>
      </c>
      <c r="X23" s="34">
        <f t="shared" si="4"/>
        <v>0</v>
      </c>
    </row>
    <row r="24" spans="1:24" x14ac:dyDescent="0.15">
      <c r="A24" s="204"/>
      <c r="B24" s="219" t="s">
        <v>19</v>
      </c>
      <c r="C24" s="6">
        <v>1</v>
      </c>
      <c r="D24" s="1" t="s">
        <v>20</v>
      </c>
      <c r="E24" s="122"/>
      <c r="F24" s="41">
        <f t="shared" si="5"/>
        <v>0</v>
      </c>
      <c r="G24" s="45"/>
      <c r="H24" s="45"/>
      <c r="I24" s="46"/>
      <c r="J24" s="163"/>
      <c r="K24" s="122">
        <v>44439</v>
      </c>
      <c r="L24" s="45">
        <f>SUM(M24:O24)</f>
        <v>1098</v>
      </c>
      <c r="M24" s="45">
        <v>673</v>
      </c>
      <c r="N24" s="45">
        <v>1</v>
      </c>
      <c r="O24" s="46">
        <v>424</v>
      </c>
      <c r="P24" s="163">
        <v>1000</v>
      </c>
      <c r="Q24" s="55">
        <f t="shared" ref="Q24:Q41" si="12">F24-L24</f>
        <v>-1098</v>
      </c>
      <c r="R24" s="92">
        <f>Q24/L24</f>
        <v>-1</v>
      </c>
      <c r="S24" s="56">
        <f t="shared" ref="S24:S41" si="13">H24-N24</f>
        <v>-1</v>
      </c>
      <c r="T24" s="57">
        <f t="shared" ref="T24:T41" si="14">I24-O24</f>
        <v>-424</v>
      </c>
      <c r="U24" s="58">
        <f t="shared" ref="U24:U41" si="15">J24-P24</f>
        <v>-1000</v>
      </c>
      <c r="X24" s="34">
        <f t="shared" si="4"/>
        <v>0</v>
      </c>
    </row>
    <row r="25" spans="1:24" x14ac:dyDescent="0.15">
      <c r="A25" s="204"/>
      <c r="B25" s="215"/>
      <c r="C25" s="11">
        <v>2</v>
      </c>
      <c r="D25" s="12" t="s">
        <v>21</v>
      </c>
      <c r="E25" s="122"/>
      <c r="F25" s="41">
        <f>SUM(G25:I25)</f>
        <v>0</v>
      </c>
      <c r="G25" s="45"/>
      <c r="H25" s="45"/>
      <c r="I25" s="46"/>
      <c r="J25" s="163"/>
      <c r="K25" s="122">
        <v>44435</v>
      </c>
      <c r="L25" s="45">
        <f t="shared" ref="L25:L41" si="16">SUM(M25:O25)</f>
        <v>633</v>
      </c>
      <c r="M25" s="45">
        <v>574</v>
      </c>
      <c r="N25" s="45">
        <v>15</v>
      </c>
      <c r="O25" s="46">
        <v>44</v>
      </c>
      <c r="P25" s="163">
        <v>810</v>
      </c>
      <c r="Q25" s="55">
        <f t="shared" si="12"/>
        <v>-633</v>
      </c>
      <c r="R25" s="92">
        <f t="shared" ref="R25:R41" si="17">Q25/L25</f>
        <v>-1</v>
      </c>
      <c r="S25" s="56">
        <f t="shared" si="13"/>
        <v>-15</v>
      </c>
      <c r="T25" s="59">
        <f t="shared" si="14"/>
        <v>-44</v>
      </c>
      <c r="U25" s="60">
        <f t="shared" si="15"/>
        <v>-810</v>
      </c>
      <c r="X25" s="34">
        <f t="shared" si="4"/>
        <v>0</v>
      </c>
    </row>
    <row r="26" spans="1:24" x14ac:dyDescent="0.15">
      <c r="A26" s="204"/>
      <c r="B26" s="215"/>
      <c r="C26" s="7">
        <v>3</v>
      </c>
      <c r="D26" s="3" t="s">
        <v>22</v>
      </c>
      <c r="E26" s="122"/>
      <c r="F26" s="41">
        <f t="shared" ref="F26:F51" si="18">SUM(G26:I26)</f>
        <v>0</v>
      </c>
      <c r="G26" s="45"/>
      <c r="H26" s="45"/>
      <c r="I26" s="46"/>
      <c r="J26" s="163"/>
      <c r="K26" s="122">
        <v>44445</v>
      </c>
      <c r="L26" s="45">
        <f t="shared" si="16"/>
        <v>703</v>
      </c>
      <c r="M26" s="45">
        <v>666</v>
      </c>
      <c r="N26" s="45">
        <v>2</v>
      </c>
      <c r="O26" s="46">
        <v>35</v>
      </c>
      <c r="P26" s="163">
        <v>1682</v>
      </c>
      <c r="Q26" s="55">
        <f t="shared" si="12"/>
        <v>-703</v>
      </c>
      <c r="R26" s="92">
        <f t="shared" si="17"/>
        <v>-1</v>
      </c>
      <c r="S26" s="56">
        <f t="shared" si="13"/>
        <v>-2</v>
      </c>
      <c r="T26" s="59">
        <f t="shared" si="14"/>
        <v>-35</v>
      </c>
      <c r="U26" s="60">
        <f t="shared" si="15"/>
        <v>-1682</v>
      </c>
      <c r="X26" s="34">
        <f t="shared" si="4"/>
        <v>0</v>
      </c>
    </row>
    <row r="27" spans="1:24" x14ac:dyDescent="0.15">
      <c r="A27" s="204"/>
      <c r="B27" s="215"/>
      <c r="C27" s="11">
        <v>4</v>
      </c>
      <c r="D27" s="12" t="s">
        <v>23</v>
      </c>
      <c r="E27" s="122"/>
      <c r="F27" s="41">
        <f t="shared" si="18"/>
        <v>0</v>
      </c>
      <c r="G27" s="45"/>
      <c r="H27" s="45"/>
      <c r="I27" s="46"/>
      <c r="J27" s="163"/>
      <c r="K27" s="122">
        <v>44441</v>
      </c>
      <c r="L27" s="45">
        <f t="shared" si="16"/>
        <v>255</v>
      </c>
      <c r="M27" s="45">
        <v>255</v>
      </c>
      <c r="N27" s="45">
        <v>0</v>
      </c>
      <c r="O27" s="46">
        <v>0</v>
      </c>
      <c r="P27" s="163">
        <v>212</v>
      </c>
      <c r="Q27" s="55">
        <f t="shared" si="12"/>
        <v>-255</v>
      </c>
      <c r="R27" s="92">
        <f t="shared" si="17"/>
        <v>-1</v>
      </c>
      <c r="S27" s="56">
        <f t="shared" si="13"/>
        <v>0</v>
      </c>
      <c r="T27" s="59">
        <f t="shared" si="14"/>
        <v>0</v>
      </c>
      <c r="U27" s="60">
        <f t="shared" si="15"/>
        <v>-212</v>
      </c>
      <c r="X27" s="34">
        <f t="shared" si="4"/>
        <v>0</v>
      </c>
    </row>
    <row r="28" spans="1:24" x14ac:dyDescent="0.15">
      <c r="A28" s="204"/>
      <c r="B28" s="215"/>
      <c r="C28" s="7">
        <v>5</v>
      </c>
      <c r="D28" s="3" t="s">
        <v>24</v>
      </c>
      <c r="E28" s="122"/>
      <c r="F28" s="41">
        <f t="shared" si="18"/>
        <v>0</v>
      </c>
      <c r="G28" s="45"/>
      <c r="H28" s="45"/>
      <c r="I28" s="46"/>
      <c r="J28" s="163"/>
      <c r="K28" s="122">
        <v>44441</v>
      </c>
      <c r="L28" s="45">
        <f t="shared" si="16"/>
        <v>492</v>
      </c>
      <c r="M28" s="45">
        <v>392</v>
      </c>
      <c r="N28" s="45">
        <v>0</v>
      </c>
      <c r="O28" s="46">
        <v>100</v>
      </c>
      <c r="P28" s="163">
        <v>790</v>
      </c>
      <c r="Q28" s="55">
        <f t="shared" si="12"/>
        <v>-492</v>
      </c>
      <c r="R28" s="92">
        <f t="shared" si="17"/>
        <v>-1</v>
      </c>
      <c r="S28" s="56">
        <f t="shared" si="13"/>
        <v>0</v>
      </c>
      <c r="T28" s="59">
        <f t="shared" si="14"/>
        <v>-100</v>
      </c>
      <c r="U28" s="60">
        <f t="shared" si="15"/>
        <v>-790</v>
      </c>
      <c r="X28" s="34">
        <f t="shared" si="4"/>
        <v>0</v>
      </c>
    </row>
    <row r="29" spans="1:24" ht="13.5" customHeight="1" x14ac:dyDescent="0.15">
      <c r="A29" s="204"/>
      <c r="B29" s="215"/>
      <c r="C29" s="11">
        <v>6</v>
      </c>
      <c r="D29" s="12" t="s">
        <v>25</v>
      </c>
      <c r="E29" s="122"/>
      <c r="F29" s="41">
        <f t="shared" si="18"/>
        <v>0</v>
      </c>
      <c r="G29" s="45"/>
      <c r="H29" s="45"/>
      <c r="I29" s="46"/>
      <c r="J29" s="163"/>
      <c r="K29" s="122">
        <v>44441</v>
      </c>
      <c r="L29" s="45">
        <f t="shared" si="16"/>
        <v>413</v>
      </c>
      <c r="M29" s="45">
        <v>289</v>
      </c>
      <c r="N29" s="45">
        <v>122</v>
      </c>
      <c r="O29" s="46">
        <v>2</v>
      </c>
      <c r="P29" s="163">
        <v>330</v>
      </c>
      <c r="Q29" s="55">
        <f t="shared" si="12"/>
        <v>-413</v>
      </c>
      <c r="R29" s="92">
        <f t="shared" si="17"/>
        <v>-1</v>
      </c>
      <c r="S29" s="56">
        <f t="shared" si="13"/>
        <v>-122</v>
      </c>
      <c r="T29" s="59">
        <f t="shared" si="14"/>
        <v>-2</v>
      </c>
      <c r="U29" s="60">
        <f t="shared" si="15"/>
        <v>-330</v>
      </c>
      <c r="X29" s="34">
        <f t="shared" si="4"/>
        <v>0</v>
      </c>
    </row>
    <row r="30" spans="1:24" x14ac:dyDescent="0.15">
      <c r="A30" s="204"/>
      <c r="B30" s="215"/>
      <c r="C30" s="7">
        <v>7</v>
      </c>
      <c r="D30" s="3" t="s">
        <v>26</v>
      </c>
      <c r="E30" s="122"/>
      <c r="F30" s="41">
        <f t="shared" si="18"/>
        <v>0</v>
      </c>
      <c r="G30" s="45"/>
      <c r="H30" s="45"/>
      <c r="I30" s="46"/>
      <c r="J30" s="163"/>
      <c r="K30" s="122">
        <v>44442</v>
      </c>
      <c r="L30" s="45">
        <f t="shared" si="16"/>
        <v>583</v>
      </c>
      <c r="M30" s="45">
        <v>469</v>
      </c>
      <c r="N30" s="45">
        <v>99</v>
      </c>
      <c r="O30" s="46">
        <v>15</v>
      </c>
      <c r="P30" s="163">
        <v>365</v>
      </c>
      <c r="Q30" s="55">
        <f t="shared" si="12"/>
        <v>-583</v>
      </c>
      <c r="R30" s="92">
        <f t="shared" si="17"/>
        <v>-1</v>
      </c>
      <c r="S30" s="56">
        <f t="shared" si="13"/>
        <v>-99</v>
      </c>
      <c r="T30" s="59">
        <f t="shared" si="14"/>
        <v>-15</v>
      </c>
      <c r="U30" s="60">
        <f t="shared" si="15"/>
        <v>-365</v>
      </c>
      <c r="X30" s="34">
        <f t="shared" si="4"/>
        <v>0</v>
      </c>
    </row>
    <row r="31" spans="1:24" x14ac:dyDescent="0.15">
      <c r="A31" s="204"/>
      <c r="B31" s="215"/>
      <c r="C31" s="11">
        <v>8</v>
      </c>
      <c r="D31" s="12" t="s">
        <v>27</v>
      </c>
      <c r="E31" s="122"/>
      <c r="F31" s="41">
        <f t="shared" si="18"/>
        <v>0</v>
      </c>
      <c r="G31" s="45"/>
      <c r="H31" s="45"/>
      <c r="I31" s="46"/>
      <c r="J31" s="163"/>
      <c r="K31" s="122">
        <v>44449</v>
      </c>
      <c r="L31" s="45">
        <f t="shared" si="16"/>
        <v>329</v>
      </c>
      <c r="M31" s="45">
        <v>313</v>
      </c>
      <c r="N31" s="45">
        <v>9</v>
      </c>
      <c r="O31" s="46">
        <v>7</v>
      </c>
      <c r="P31" s="163">
        <v>180</v>
      </c>
      <c r="Q31" s="55">
        <f t="shared" si="12"/>
        <v>-329</v>
      </c>
      <c r="R31" s="92">
        <f t="shared" si="17"/>
        <v>-1</v>
      </c>
      <c r="S31" s="56">
        <f t="shared" si="13"/>
        <v>-9</v>
      </c>
      <c r="T31" s="59">
        <f t="shared" si="14"/>
        <v>-7</v>
      </c>
      <c r="U31" s="60">
        <f t="shared" si="15"/>
        <v>-180</v>
      </c>
      <c r="X31" s="34">
        <f t="shared" si="4"/>
        <v>0</v>
      </c>
    </row>
    <row r="32" spans="1:24" ht="13.5" customHeight="1" x14ac:dyDescent="0.15">
      <c r="A32" s="204"/>
      <c r="B32" s="215"/>
      <c r="C32" s="7">
        <v>9</v>
      </c>
      <c r="D32" s="35" t="s">
        <v>28</v>
      </c>
      <c r="E32" s="122"/>
      <c r="F32" s="41">
        <f t="shared" si="18"/>
        <v>0</v>
      </c>
      <c r="G32" s="45"/>
      <c r="H32" s="45"/>
      <c r="I32" s="46"/>
      <c r="J32" s="163"/>
      <c r="K32" s="122">
        <v>44441</v>
      </c>
      <c r="L32" s="45">
        <f t="shared" si="16"/>
        <v>626</v>
      </c>
      <c r="M32" s="45">
        <v>581</v>
      </c>
      <c r="N32" s="45">
        <v>45</v>
      </c>
      <c r="O32" s="46">
        <v>0</v>
      </c>
      <c r="P32" s="163">
        <v>1035</v>
      </c>
      <c r="Q32" s="55">
        <f t="shared" si="12"/>
        <v>-626</v>
      </c>
      <c r="R32" s="92">
        <f t="shared" si="17"/>
        <v>-1</v>
      </c>
      <c r="S32" s="56">
        <f t="shared" si="13"/>
        <v>-45</v>
      </c>
      <c r="T32" s="59">
        <f t="shared" si="14"/>
        <v>0</v>
      </c>
      <c r="U32" s="60">
        <f t="shared" si="15"/>
        <v>-1035</v>
      </c>
      <c r="X32" s="34">
        <f t="shared" si="4"/>
        <v>0</v>
      </c>
    </row>
    <row r="33" spans="1:24" x14ac:dyDescent="0.15">
      <c r="A33" s="204"/>
      <c r="B33" s="215"/>
      <c r="C33" s="11">
        <v>10</v>
      </c>
      <c r="D33" s="12" t="s">
        <v>29</v>
      </c>
      <c r="E33" s="122"/>
      <c r="F33" s="41">
        <f t="shared" si="18"/>
        <v>0</v>
      </c>
      <c r="G33" s="45"/>
      <c r="H33" s="45"/>
      <c r="I33" s="46"/>
      <c r="J33" s="163"/>
      <c r="K33" s="122">
        <v>44441</v>
      </c>
      <c r="L33" s="45">
        <f t="shared" si="16"/>
        <v>230</v>
      </c>
      <c r="M33" s="45">
        <v>205</v>
      </c>
      <c r="N33" s="45">
        <v>25</v>
      </c>
      <c r="O33" s="46">
        <v>0</v>
      </c>
      <c r="P33" s="163">
        <v>698</v>
      </c>
      <c r="Q33" s="55">
        <f t="shared" si="12"/>
        <v>-230</v>
      </c>
      <c r="R33" s="92">
        <f t="shared" si="17"/>
        <v>-1</v>
      </c>
      <c r="S33" s="56">
        <f t="shared" si="13"/>
        <v>-25</v>
      </c>
      <c r="T33" s="59">
        <f t="shared" si="14"/>
        <v>0</v>
      </c>
      <c r="U33" s="60">
        <f t="shared" si="15"/>
        <v>-698</v>
      </c>
      <c r="X33" s="34">
        <f t="shared" si="4"/>
        <v>0</v>
      </c>
    </row>
    <row r="34" spans="1:24" x14ac:dyDescent="0.15">
      <c r="A34" s="204"/>
      <c r="B34" s="215"/>
      <c r="C34" s="7">
        <v>11</v>
      </c>
      <c r="D34" s="3" t="s">
        <v>30</v>
      </c>
      <c r="E34" s="122"/>
      <c r="F34" s="41">
        <f t="shared" si="18"/>
        <v>0</v>
      </c>
      <c r="G34" s="45"/>
      <c r="H34" s="45"/>
      <c r="I34" s="46"/>
      <c r="J34" s="163"/>
      <c r="K34" s="122">
        <v>44447</v>
      </c>
      <c r="L34" s="45">
        <f t="shared" si="16"/>
        <v>553</v>
      </c>
      <c r="M34" s="45">
        <v>99</v>
      </c>
      <c r="N34" s="45">
        <v>106</v>
      </c>
      <c r="O34" s="46">
        <v>348</v>
      </c>
      <c r="P34" s="163">
        <v>75</v>
      </c>
      <c r="Q34" s="55">
        <f t="shared" si="12"/>
        <v>-553</v>
      </c>
      <c r="R34" s="92">
        <f t="shared" si="17"/>
        <v>-1</v>
      </c>
      <c r="S34" s="56">
        <f t="shared" si="13"/>
        <v>-106</v>
      </c>
      <c r="T34" s="59">
        <f t="shared" si="14"/>
        <v>-348</v>
      </c>
      <c r="U34" s="60">
        <f t="shared" si="15"/>
        <v>-75</v>
      </c>
      <c r="X34" s="34">
        <f t="shared" si="4"/>
        <v>0</v>
      </c>
    </row>
    <row r="35" spans="1:24" x14ac:dyDescent="0.15">
      <c r="A35" s="204"/>
      <c r="B35" s="215"/>
      <c r="C35" s="11">
        <v>12</v>
      </c>
      <c r="D35" s="12" t="s">
        <v>107</v>
      </c>
      <c r="E35" s="122"/>
      <c r="F35" s="41">
        <f t="shared" si="18"/>
        <v>0</v>
      </c>
      <c r="G35" s="45"/>
      <c r="H35" s="45"/>
      <c r="I35" s="46"/>
      <c r="J35" s="163"/>
      <c r="K35" s="122">
        <v>44447</v>
      </c>
      <c r="L35" s="45">
        <f t="shared" si="16"/>
        <v>896</v>
      </c>
      <c r="M35" s="45">
        <v>892</v>
      </c>
      <c r="N35" s="45">
        <v>0</v>
      </c>
      <c r="O35" s="46">
        <v>4</v>
      </c>
      <c r="P35" s="163">
        <v>1510</v>
      </c>
      <c r="Q35" s="55">
        <f t="shared" si="12"/>
        <v>-896</v>
      </c>
      <c r="R35" s="92">
        <f t="shared" si="17"/>
        <v>-1</v>
      </c>
      <c r="S35" s="56">
        <f t="shared" si="13"/>
        <v>0</v>
      </c>
      <c r="T35" s="59">
        <f t="shared" si="14"/>
        <v>-4</v>
      </c>
      <c r="U35" s="60">
        <f t="shared" si="15"/>
        <v>-1510</v>
      </c>
      <c r="X35" s="34">
        <f t="shared" si="4"/>
        <v>0</v>
      </c>
    </row>
    <row r="36" spans="1:24" x14ac:dyDescent="0.15">
      <c r="A36" s="204"/>
      <c r="B36" s="215"/>
      <c r="C36" s="7">
        <v>13</v>
      </c>
      <c r="D36" s="3" t="s">
        <v>31</v>
      </c>
      <c r="E36" s="122"/>
      <c r="F36" s="41">
        <f t="shared" si="18"/>
        <v>0</v>
      </c>
      <c r="G36" s="45"/>
      <c r="H36" s="45"/>
      <c r="I36" s="46"/>
      <c r="J36" s="163"/>
      <c r="K36" s="122">
        <v>44446</v>
      </c>
      <c r="L36" s="45">
        <f t="shared" si="16"/>
        <v>848</v>
      </c>
      <c r="M36" s="45">
        <v>848</v>
      </c>
      <c r="N36" s="45">
        <v>0</v>
      </c>
      <c r="O36" s="46">
        <v>0</v>
      </c>
      <c r="P36" s="163">
        <v>990</v>
      </c>
      <c r="Q36" s="55">
        <f t="shared" si="12"/>
        <v>-848</v>
      </c>
      <c r="R36" s="92">
        <f t="shared" si="17"/>
        <v>-1</v>
      </c>
      <c r="S36" s="56">
        <f t="shared" si="13"/>
        <v>0</v>
      </c>
      <c r="T36" s="59">
        <f t="shared" si="14"/>
        <v>0</v>
      </c>
      <c r="U36" s="60">
        <f t="shared" si="15"/>
        <v>-990</v>
      </c>
      <c r="X36" s="34">
        <f t="shared" si="4"/>
        <v>0</v>
      </c>
    </row>
    <row r="37" spans="1:24" x14ac:dyDescent="0.15">
      <c r="A37" s="204"/>
      <c r="B37" s="215"/>
      <c r="C37" s="11">
        <v>14</v>
      </c>
      <c r="D37" s="19" t="s">
        <v>32</v>
      </c>
      <c r="E37" s="122"/>
      <c r="F37" s="41">
        <f t="shared" si="18"/>
        <v>0</v>
      </c>
      <c r="G37" s="45"/>
      <c r="H37" s="45"/>
      <c r="I37" s="46"/>
      <c r="J37" s="163"/>
      <c r="K37" s="122">
        <v>44446</v>
      </c>
      <c r="L37" s="45">
        <f t="shared" si="16"/>
        <v>418</v>
      </c>
      <c r="M37" s="45">
        <v>381</v>
      </c>
      <c r="N37" s="45">
        <v>37</v>
      </c>
      <c r="O37" s="46">
        <v>0</v>
      </c>
      <c r="P37" s="163">
        <v>304</v>
      </c>
      <c r="Q37" s="55">
        <f t="shared" si="12"/>
        <v>-418</v>
      </c>
      <c r="R37" s="92">
        <f t="shared" si="17"/>
        <v>-1</v>
      </c>
      <c r="S37" s="56">
        <f t="shared" si="13"/>
        <v>-37</v>
      </c>
      <c r="T37" s="59">
        <f t="shared" si="14"/>
        <v>0</v>
      </c>
      <c r="U37" s="60">
        <f t="shared" si="15"/>
        <v>-304</v>
      </c>
      <c r="X37" s="34">
        <f t="shared" si="4"/>
        <v>0</v>
      </c>
    </row>
    <row r="38" spans="1:24" ht="13.5" customHeight="1" x14ac:dyDescent="0.15">
      <c r="A38" s="204"/>
      <c r="B38" s="215"/>
      <c r="C38" s="7">
        <v>15</v>
      </c>
      <c r="D38" s="27" t="s">
        <v>33</v>
      </c>
      <c r="E38" s="122"/>
      <c r="F38" s="41">
        <f t="shared" si="18"/>
        <v>0</v>
      </c>
      <c r="G38" s="45"/>
      <c r="H38" s="45"/>
      <c r="I38" s="46"/>
      <c r="J38" s="163"/>
      <c r="K38" s="122">
        <v>44442</v>
      </c>
      <c r="L38" s="45">
        <f t="shared" si="16"/>
        <v>890</v>
      </c>
      <c r="M38" s="45">
        <v>847</v>
      </c>
      <c r="N38" s="45">
        <v>24</v>
      </c>
      <c r="O38" s="46">
        <v>19</v>
      </c>
      <c r="P38" s="163">
        <v>1272</v>
      </c>
      <c r="Q38" s="55">
        <f t="shared" si="12"/>
        <v>-890</v>
      </c>
      <c r="R38" s="92">
        <f t="shared" si="17"/>
        <v>-1</v>
      </c>
      <c r="S38" s="56">
        <f t="shared" si="13"/>
        <v>-24</v>
      </c>
      <c r="T38" s="59">
        <f t="shared" si="14"/>
        <v>-19</v>
      </c>
      <c r="U38" s="60">
        <f t="shared" si="15"/>
        <v>-1272</v>
      </c>
      <c r="X38" s="34">
        <f t="shared" si="4"/>
        <v>0</v>
      </c>
    </row>
    <row r="39" spans="1:24" x14ac:dyDescent="0.15">
      <c r="A39" s="204"/>
      <c r="B39" s="215"/>
      <c r="C39" s="11">
        <v>16</v>
      </c>
      <c r="D39" s="12" t="s">
        <v>34</v>
      </c>
      <c r="E39" s="122"/>
      <c r="F39" s="41">
        <f t="shared" si="18"/>
        <v>0</v>
      </c>
      <c r="G39" s="45"/>
      <c r="H39" s="45"/>
      <c r="I39" s="46"/>
      <c r="J39" s="163"/>
      <c r="K39" s="122">
        <v>44442</v>
      </c>
      <c r="L39" s="45">
        <f t="shared" si="16"/>
        <v>621</v>
      </c>
      <c r="M39" s="45">
        <v>620</v>
      </c>
      <c r="N39" s="45">
        <v>0</v>
      </c>
      <c r="O39" s="46">
        <v>1</v>
      </c>
      <c r="P39" s="163">
        <v>986</v>
      </c>
      <c r="Q39" s="55">
        <f t="shared" si="12"/>
        <v>-621</v>
      </c>
      <c r="R39" s="92">
        <f t="shared" si="17"/>
        <v>-1</v>
      </c>
      <c r="S39" s="56">
        <f t="shared" si="13"/>
        <v>0</v>
      </c>
      <c r="T39" s="59">
        <f t="shared" si="14"/>
        <v>-1</v>
      </c>
      <c r="U39" s="60">
        <f t="shared" si="15"/>
        <v>-986</v>
      </c>
      <c r="X39" s="34">
        <f t="shared" si="4"/>
        <v>0</v>
      </c>
    </row>
    <row r="40" spans="1:24" x14ac:dyDescent="0.15">
      <c r="A40" s="204"/>
      <c r="B40" s="215"/>
      <c r="C40" s="11">
        <v>17</v>
      </c>
      <c r="D40" s="19" t="s">
        <v>35</v>
      </c>
      <c r="E40" s="122"/>
      <c r="F40" s="41">
        <f t="shared" si="18"/>
        <v>0</v>
      </c>
      <c r="G40" s="45"/>
      <c r="H40" s="45"/>
      <c r="I40" s="46"/>
      <c r="J40" s="163"/>
      <c r="K40" s="122">
        <v>44440</v>
      </c>
      <c r="L40" s="45">
        <f t="shared" si="16"/>
        <v>290</v>
      </c>
      <c r="M40" s="45">
        <v>290</v>
      </c>
      <c r="N40" s="45">
        <v>0</v>
      </c>
      <c r="O40" s="46">
        <v>0</v>
      </c>
      <c r="P40" s="163">
        <v>760</v>
      </c>
      <c r="Q40" s="55">
        <f t="shared" si="12"/>
        <v>-290</v>
      </c>
      <c r="R40" s="92">
        <f t="shared" si="17"/>
        <v>-1</v>
      </c>
      <c r="S40" s="56">
        <f t="shared" si="13"/>
        <v>0</v>
      </c>
      <c r="T40" s="59">
        <f t="shared" si="14"/>
        <v>0</v>
      </c>
      <c r="U40" s="60">
        <f t="shared" si="15"/>
        <v>-760</v>
      </c>
      <c r="X40" s="34">
        <f t="shared" ref="X40:X56" si="19">E40-J40</f>
        <v>0</v>
      </c>
    </row>
    <row r="41" spans="1:24" ht="14.25" thickBot="1" x14ac:dyDescent="0.2">
      <c r="A41" s="204"/>
      <c r="B41" s="215"/>
      <c r="C41" s="13">
        <v>18</v>
      </c>
      <c r="D41" s="14" t="s">
        <v>36</v>
      </c>
      <c r="E41" s="120"/>
      <c r="F41" s="43">
        <f t="shared" si="18"/>
        <v>0</v>
      </c>
      <c r="G41" s="43"/>
      <c r="H41" s="43"/>
      <c r="I41" s="44"/>
      <c r="J41" s="161"/>
      <c r="K41" s="120">
        <v>44439</v>
      </c>
      <c r="L41" s="43">
        <f t="shared" si="16"/>
        <v>1870</v>
      </c>
      <c r="M41" s="43">
        <v>1716</v>
      </c>
      <c r="N41" s="43">
        <v>1</v>
      </c>
      <c r="O41" s="44">
        <v>153</v>
      </c>
      <c r="P41" s="161">
        <v>2214</v>
      </c>
      <c r="Q41" s="55">
        <f t="shared" si="12"/>
        <v>-1870</v>
      </c>
      <c r="R41" s="135">
        <f t="shared" si="17"/>
        <v>-1</v>
      </c>
      <c r="S41" s="66">
        <f t="shared" si="13"/>
        <v>-1</v>
      </c>
      <c r="T41" s="67">
        <f t="shared" si="14"/>
        <v>-153</v>
      </c>
      <c r="U41" s="68">
        <f t="shared" si="15"/>
        <v>-2214</v>
      </c>
      <c r="X41" s="34">
        <f t="shared" si="19"/>
        <v>0</v>
      </c>
    </row>
    <row r="42" spans="1:24" ht="15" thickTop="1" thickBot="1" x14ac:dyDescent="0.2">
      <c r="A42" s="204"/>
      <c r="B42" s="216"/>
      <c r="C42" s="217" t="s">
        <v>18</v>
      </c>
      <c r="D42" s="218"/>
      <c r="E42" s="121"/>
      <c r="F42" s="103">
        <f>SUBTOTAL(9,F24:F41)</f>
        <v>0</v>
      </c>
      <c r="G42" s="103">
        <f t="shared" ref="G42" si="20">SUBTOTAL(9,G24:G41)</f>
        <v>0</v>
      </c>
      <c r="H42" s="103">
        <f t="shared" ref="H42:Q42" si="21">SUBTOTAL(9,H24:H41)</f>
        <v>0</v>
      </c>
      <c r="I42" s="157">
        <f t="shared" si="21"/>
        <v>0</v>
      </c>
      <c r="J42" s="162">
        <f t="shared" si="21"/>
        <v>0</v>
      </c>
      <c r="K42" s="121"/>
      <c r="L42" s="103">
        <f>SUBTOTAL(9,L24:L41)</f>
        <v>11748</v>
      </c>
      <c r="M42" s="103">
        <f t="shared" ref="M42:O42" si="22">SUBTOTAL(9,M24:M41)</f>
        <v>10110</v>
      </c>
      <c r="N42" s="103">
        <f t="shared" si="22"/>
        <v>486</v>
      </c>
      <c r="O42" s="157">
        <f t="shared" si="22"/>
        <v>1152</v>
      </c>
      <c r="P42" s="105">
        <f t="shared" si="21"/>
        <v>15213</v>
      </c>
      <c r="Q42" s="106">
        <f t="shared" si="21"/>
        <v>-11748</v>
      </c>
      <c r="R42" s="153">
        <f>Q42/L42</f>
        <v>-1</v>
      </c>
      <c r="S42" s="108">
        <f>SUBTOTAL(9,S24:S41)</f>
        <v>-486</v>
      </c>
      <c r="T42" s="108">
        <f>SUBTOTAL(9,T24:T41)</f>
        <v>-1152</v>
      </c>
      <c r="U42" s="109">
        <f>SUBTOTAL(9,U24:U41)</f>
        <v>-15213</v>
      </c>
      <c r="X42" s="34">
        <f t="shared" si="19"/>
        <v>0</v>
      </c>
    </row>
    <row r="43" spans="1:24" x14ac:dyDescent="0.15">
      <c r="A43" s="204"/>
      <c r="B43" s="219" t="s">
        <v>37</v>
      </c>
      <c r="C43" s="6">
        <v>1</v>
      </c>
      <c r="D43" s="1" t="s">
        <v>38</v>
      </c>
      <c r="E43" s="122"/>
      <c r="F43" s="41">
        <f t="shared" si="18"/>
        <v>0</v>
      </c>
      <c r="G43" s="45"/>
      <c r="H43" s="45"/>
      <c r="I43" s="46"/>
      <c r="J43" s="163"/>
      <c r="K43" s="122">
        <v>44440</v>
      </c>
      <c r="L43" s="45">
        <f>SUM(M43:O43)</f>
        <v>619</v>
      </c>
      <c r="M43" s="45">
        <v>518</v>
      </c>
      <c r="N43" s="45">
        <v>0</v>
      </c>
      <c r="O43" s="46">
        <v>101</v>
      </c>
      <c r="P43" s="163">
        <v>1150</v>
      </c>
      <c r="Q43" s="55">
        <f t="shared" ref="Q43:Q54" si="23">F43-L43</f>
        <v>-619</v>
      </c>
      <c r="R43" s="92">
        <f>Q43/L43</f>
        <v>-1</v>
      </c>
      <c r="S43" s="56">
        <f t="shared" ref="S43:S54" si="24">H43-N43</f>
        <v>0</v>
      </c>
      <c r="T43" s="57">
        <f t="shared" ref="T43:T54" si="25">I43-O43</f>
        <v>-101</v>
      </c>
      <c r="U43" s="58">
        <f t="shared" ref="U43:U54" si="26">J43-P43</f>
        <v>-1150</v>
      </c>
      <c r="X43" s="34">
        <f t="shared" si="19"/>
        <v>0</v>
      </c>
    </row>
    <row r="44" spans="1:24" x14ac:dyDescent="0.15">
      <c r="A44" s="204"/>
      <c r="B44" s="215"/>
      <c r="C44" s="11">
        <v>2</v>
      </c>
      <c r="D44" s="12" t="s">
        <v>39</v>
      </c>
      <c r="E44" s="122"/>
      <c r="F44" s="41">
        <f t="shared" si="18"/>
        <v>0</v>
      </c>
      <c r="G44" s="45"/>
      <c r="H44" s="45"/>
      <c r="I44" s="46"/>
      <c r="J44" s="163"/>
      <c r="K44" s="122">
        <v>44445</v>
      </c>
      <c r="L44" s="45">
        <f t="shared" ref="L44:L52" si="27">SUM(M44:O44)</f>
        <v>541</v>
      </c>
      <c r="M44" s="45">
        <v>527</v>
      </c>
      <c r="N44" s="45">
        <v>0</v>
      </c>
      <c r="O44" s="46">
        <v>14</v>
      </c>
      <c r="P44" s="163">
        <v>733</v>
      </c>
      <c r="Q44" s="55">
        <f t="shared" si="23"/>
        <v>-541</v>
      </c>
      <c r="R44" s="92">
        <f t="shared" ref="R44:R54" si="28">Q44/L44</f>
        <v>-1</v>
      </c>
      <c r="S44" s="56">
        <f t="shared" si="24"/>
        <v>0</v>
      </c>
      <c r="T44" s="59">
        <f t="shared" si="25"/>
        <v>-14</v>
      </c>
      <c r="U44" s="60">
        <f t="shared" si="26"/>
        <v>-733</v>
      </c>
      <c r="X44" s="34">
        <f t="shared" si="19"/>
        <v>0</v>
      </c>
    </row>
    <row r="45" spans="1:24" x14ac:dyDescent="0.15">
      <c r="A45" s="204"/>
      <c r="B45" s="215"/>
      <c r="C45" s="7">
        <v>3</v>
      </c>
      <c r="D45" s="3" t="s">
        <v>40</v>
      </c>
      <c r="E45" s="122"/>
      <c r="F45" s="41">
        <f t="shared" si="18"/>
        <v>0</v>
      </c>
      <c r="G45" s="45"/>
      <c r="H45" s="45"/>
      <c r="I45" s="46"/>
      <c r="J45" s="163"/>
      <c r="K45" s="122">
        <v>44447</v>
      </c>
      <c r="L45" s="45">
        <f t="shared" si="27"/>
        <v>644</v>
      </c>
      <c r="M45" s="45">
        <v>643</v>
      </c>
      <c r="N45" s="45">
        <v>0</v>
      </c>
      <c r="O45" s="46">
        <v>1</v>
      </c>
      <c r="P45" s="163">
        <v>968</v>
      </c>
      <c r="Q45" s="55">
        <f t="shared" si="23"/>
        <v>-644</v>
      </c>
      <c r="R45" s="92">
        <f t="shared" si="28"/>
        <v>-1</v>
      </c>
      <c r="S45" s="56">
        <f t="shared" si="24"/>
        <v>0</v>
      </c>
      <c r="T45" s="59">
        <f t="shared" si="25"/>
        <v>-1</v>
      </c>
      <c r="U45" s="60">
        <f t="shared" si="26"/>
        <v>-968</v>
      </c>
      <c r="X45" s="34">
        <f t="shared" si="19"/>
        <v>0</v>
      </c>
    </row>
    <row r="46" spans="1:24" x14ac:dyDescent="0.15">
      <c r="A46" s="204"/>
      <c r="B46" s="215"/>
      <c r="C46" s="11">
        <v>4</v>
      </c>
      <c r="D46" s="12" t="s">
        <v>41</v>
      </c>
      <c r="E46" s="122"/>
      <c r="F46" s="41">
        <f t="shared" si="18"/>
        <v>0</v>
      </c>
      <c r="G46" s="45"/>
      <c r="H46" s="45"/>
      <c r="I46" s="46"/>
      <c r="J46" s="163"/>
      <c r="K46" s="122">
        <v>44441</v>
      </c>
      <c r="L46" s="45">
        <f t="shared" si="27"/>
        <v>498</v>
      </c>
      <c r="M46" s="45">
        <v>476</v>
      </c>
      <c r="N46" s="45">
        <v>0</v>
      </c>
      <c r="O46" s="46">
        <v>22</v>
      </c>
      <c r="P46" s="163">
        <v>1046</v>
      </c>
      <c r="Q46" s="55">
        <f t="shared" si="23"/>
        <v>-498</v>
      </c>
      <c r="R46" s="92">
        <f t="shared" si="28"/>
        <v>-1</v>
      </c>
      <c r="S46" s="56">
        <f t="shared" si="24"/>
        <v>0</v>
      </c>
      <c r="T46" s="59">
        <f t="shared" si="25"/>
        <v>-22</v>
      </c>
      <c r="U46" s="60">
        <f t="shared" si="26"/>
        <v>-1046</v>
      </c>
      <c r="X46" s="34">
        <f t="shared" si="19"/>
        <v>0</v>
      </c>
    </row>
    <row r="47" spans="1:24" x14ac:dyDescent="0.15">
      <c r="A47" s="204"/>
      <c r="B47" s="215"/>
      <c r="C47" s="7">
        <v>5</v>
      </c>
      <c r="D47" s="3" t="s">
        <v>42</v>
      </c>
      <c r="E47" s="122"/>
      <c r="F47" s="41">
        <f t="shared" si="18"/>
        <v>0</v>
      </c>
      <c r="G47" s="45"/>
      <c r="H47" s="45"/>
      <c r="I47" s="46"/>
      <c r="J47" s="163"/>
      <c r="K47" s="122">
        <v>44446</v>
      </c>
      <c r="L47" s="45">
        <f t="shared" si="27"/>
        <v>372</v>
      </c>
      <c r="M47" s="45">
        <v>344</v>
      </c>
      <c r="N47" s="45">
        <v>23</v>
      </c>
      <c r="O47" s="46">
        <v>5</v>
      </c>
      <c r="P47" s="163">
        <v>541</v>
      </c>
      <c r="Q47" s="55">
        <f t="shared" si="23"/>
        <v>-372</v>
      </c>
      <c r="R47" s="92">
        <f t="shared" si="28"/>
        <v>-1</v>
      </c>
      <c r="S47" s="56">
        <f t="shared" si="24"/>
        <v>-23</v>
      </c>
      <c r="T47" s="59">
        <f t="shared" si="25"/>
        <v>-5</v>
      </c>
      <c r="U47" s="60">
        <f t="shared" si="26"/>
        <v>-541</v>
      </c>
      <c r="X47" s="34">
        <f t="shared" si="19"/>
        <v>0</v>
      </c>
    </row>
    <row r="48" spans="1:24" x14ac:dyDescent="0.15">
      <c r="A48" s="204"/>
      <c r="B48" s="215"/>
      <c r="C48" s="11">
        <v>6</v>
      </c>
      <c r="D48" s="12" t="s">
        <v>43</v>
      </c>
      <c r="E48" s="122"/>
      <c r="F48" s="41">
        <f t="shared" si="18"/>
        <v>0</v>
      </c>
      <c r="G48" s="45"/>
      <c r="H48" s="45"/>
      <c r="I48" s="46"/>
      <c r="J48" s="163"/>
      <c r="K48" s="122">
        <v>44441</v>
      </c>
      <c r="L48" s="45">
        <f t="shared" si="27"/>
        <v>128</v>
      </c>
      <c r="M48" s="45">
        <v>128</v>
      </c>
      <c r="N48" s="45">
        <v>0</v>
      </c>
      <c r="O48" s="46">
        <v>0</v>
      </c>
      <c r="P48" s="163">
        <v>286</v>
      </c>
      <c r="Q48" s="55">
        <f t="shared" si="23"/>
        <v>-128</v>
      </c>
      <c r="R48" s="92">
        <f t="shared" si="28"/>
        <v>-1</v>
      </c>
      <c r="S48" s="56">
        <f t="shared" si="24"/>
        <v>0</v>
      </c>
      <c r="T48" s="59">
        <f t="shared" si="25"/>
        <v>0</v>
      </c>
      <c r="U48" s="60">
        <f t="shared" si="26"/>
        <v>-286</v>
      </c>
      <c r="X48" s="34">
        <f t="shared" si="19"/>
        <v>0</v>
      </c>
    </row>
    <row r="49" spans="1:24" x14ac:dyDescent="0.15">
      <c r="A49" s="204"/>
      <c r="B49" s="215"/>
      <c r="C49" s="7">
        <v>7</v>
      </c>
      <c r="D49" s="35" t="s">
        <v>103</v>
      </c>
      <c r="E49" s="122"/>
      <c r="F49" s="41">
        <f t="shared" si="18"/>
        <v>0</v>
      </c>
      <c r="G49" s="45"/>
      <c r="H49" s="45"/>
      <c r="I49" s="46"/>
      <c r="J49" s="163"/>
      <c r="K49" s="122">
        <v>44431</v>
      </c>
      <c r="L49" s="45">
        <f t="shared" si="27"/>
        <v>269</v>
      </c>
      <c r="M49" s="45">
        <v>144</v>
      </c>
      <c r="N49" s="45">
        <v>125</v>
      </c>
      <c r="O49" s="46">
        <v>0</v>
      </c>
      <c r="P49" s="163">
        <v>187</v>
      </c>
      <c r="Q49" s="55">
        <f t="shared" si="23"/>
        <v>-269</v>
      </c>
      <c r="R49" s="92">
        <f t="shared" si="28"/>
        <v>-1</v>
      </c>
      <c r="S49" s="56">
        <f t="shared" si="24"/>
        <v>-125</v>
      </c>
      <c r="T49" s="59">
        <f t="shared" si="25"/>
        <v>0</v>
      </c>
      <c r="U49" s="60">
        <f t="shared" si="26"/>
        <v>-187</v>
      </c>
      <c r="X49" s="34">
        <f t="shared" si="19"/>
        <v>0</v>
      </c>
    </row>
    <row r="50" spans="1:24" x14ac:dyDescent="0.15">
      <c r="A50" s="204"/>
      <c r="B50" s="215"/>
      <c r="C50" s="11">
        <v>8</v>
      </c>
      <c r="D50" s="12" t="s">
        <v>44</v>
      </c>
      <c r="E50" s="122"/>
      <c r="F50" s="41">
        <f t="shared" si="18"/>
        <v>0</v>
      </c>
      <c r="G50" s="45"/>
      <c r="H50" s="45"/>
      <c r="I50" s="46"/>
      <c r="J50" s="163"/>
      <c r="K50" s="122">
        <v>44442</v>
      </c>
      <c r="L50" s="45">
        <f t="shared" si="27"/>
        <v>249</v>
      </c>
      <c r="M50" s="45">
        <v>244</v>
      </c>
      <c r="N50" s="45">
        <v>0</v>
      </c>
      <c r="O50" s="46">
        <v>5</v>
      </c>
      <c r="P50" s="163">
        <v>340</v>
      </c>
      <c r="Q50" s="55">
        <f t="shared" si="23"/>
        <v>-249</v>
      </c>
      <c r="R50" s="92">
        <f t="shared" si="28"/>
        <v>-1</v>
      </c>
      <c r="S50" s="56">
        <f t="shared" si="24"/>
        <v>0</v>
      </c>
      <c r="T50" s="59">
        <f t="shared" si="25"/>
        <v>-5</v>
      </c>
      <c r="U50" s="60">
        <f t="shared" si="26"/>
        <v>-340</v>
      </c>
      <c r="X50" s="34">
        <f t="shared" si="19"/>
        <v>0</v>
      </c>
    </row>
    <row r="51" spans="1:24" x14ac:dyDescent="0.15">
      <c r="A51" s="204"/>
      <c r="B51" s="215"/>
      <c r="C51" s="7">
        <v>9</v>
      </c>
      <c r="D51" s="3" t="s">
        <v>45</v>
      </c>
      <c r="E51" s="122"/>
      <c r="F51" s="41">
        <f t="shared" si="18"/>
        <v>0</v>
      </c>
      <c r="G51" s="45"/>
      <c r="H51" s="45"/>
      <c r="I51" s="46"/>
      <c r="J51" s="163"/>
      <c r="K51" s="122">
        <v>44442</v>
      </c>
      <c r="L51" s="45">
        <f t="shared" si="27"/>
        <v>155</v>
      </c>
      <c r="M51" s="45">
        <v>129</v>
      </c>
      <c r="N51" s="45">
        <v>0</v>
      </c>
      <c r="O51" s="46">
        <v>26</v>
      </c>
      <c r="P51" s="163">
        <v>460</v>
      </c>
      <c r="Q51" s="55">
        <f t="shared" si="23"/>
        <v>-155</v>
      </c>
      <c r="R51" s="92">
        <f t="shared" si="28"/>
        <v>-1</v>
      </c>
      <c r="S51" s="56">
        <f t="shared" si="24"/>
        <v>0</v>
      </c>
      <c r="T51" s="59">
        <f t="shared" si="25"/>
        <v>-26</v>
      </c>
      <c r="U51" s="60">
        <f t="shared" si="26"/>
        <v>-460</v>
      </c>
      <c r="X51" s="34">
        <f t="shared" si="19"/>
        <v>0</v>
      </c>
    </row>
    <row r="52" spans="1:24" x14ac:dyDescent="0.15">
      <c r="A52" s="204"/>
      <c r="B52" s="215"/>
      <c r="C52" s="11">
        <v>10</v>
      </c>
      <c r="D52" s="12" t="s">
        <v>46</v>
      </c>
      <c r="E52" s="122"/>
      <c r="F52" s="41">
        <f>SUM(G52:I52)</f>
        <v>0</v>
      </c>
      <c r="G52" s="45"/>
      <c r="H52" s="45"/>
      <c r="I52" s="46"/>
      <c r="J52" s="163"/>
      <c r="K52" s="122">
        <v>44442</v>
      </c>
      <c r="L52" s="45">
        <f t="shared" si="27"/>
        <v>198</v>
      </c>
      <c r="M52" s="45">
        <v>195</v>
      </c>
      <c r="N52" s="45">
        <v>0</v>
      </c>
      <c r="O52" s="46">
        <v>3</v>
      </c>
      <c r="P52" s="163">
        <v>320</v>
      </c>
      <c r="Q52" s="55">
        <f t="shared" si="23"/>
        <v>-198</v>
      </c>
      <c r="R52" s="92">
        <f t="shared" si="28"/>
        <v>-1</v>
      </c>
      <c r="S52" s="56">
        <f t="shared" si="24"/>
        <v>0</v>
      </c>
      <c r="T52" s="59">
        <f t="shared" si="25"/>
        <v>-3</v>
      </c>
      <c r="U52" s="60">
        <f t="shared" si="26"/>
        <v>-320</v>
      </c>
      <c r="X52" s="34">
        <f t="shared" si="19"/>
        <v>0</v>
      </c>
    </row>
    <row r="53" spans="1:24" x14ac:dyDescent="0.15">
      <c r="A53" s="204"/>
      <c r="B53" s="215"/>
      <c r="C53" s="11">
        <v>11</v>
      </c>
      <c r="D53" s="12" t="s">
        <v>47</v>
      </c>
      <c r="E53" s="122"/>
      <c r="F53" s="41">
        <f>SUM(G53:I53)</f>
        <v>0</v>
      </c>
      <c r="G53" s="45"/>
      <c r="H53" s="45"/>
      <c r="I53" s="46"/>
      <c r="J53" s="163"/>
      <c r="K53" s="122">
        <v>44432</v>
      </c>
      <c r="L53" s="45">
        <v>432</v>
      </c>
      <c r="M53" s="45">
        <v>368</v>
      </c>
      <c r="N53" s="45">
        <v>1</v>
      </c>
      <c r="O53" s="46">
        <v>0</v>
      </c>
      <c r="P53" s="163">
        <v>700</v>
      </c>
      <c r="Q53" s="55">
        <f t="shared" si="23"/>
        <v>-432</v>
      </c>
      <c r="R53" s="92">
        <f t="shared" si="28"/>
        <v>-1</v>
      </c>
      <c r="S53" s="56">
        <f t="shared" si="24"/>
        <v>-1</v>
      </c>
      <c r="T53" s="59">
        <f t="shared" si="25"/>
        <v>0</v>
      </c>
      <c r="U53" s="60">
        <f t="shared" si="26"/>
        <v>-700</v>
      </c>
      <c r="X53" s="34">
        <f t="shared" si="19"/>
        <v>0</v>
      </c>
    </row>
    <row r="54" spans="1:24" ht="14.25" thickBot="1" x14ac:dyDescent="0.2">
      <c r="A54" s="204"/>
      <c r="B54" s="215"/>
      <c r="C54" s="13">
        <v>12</v>
      </c>
      <c r="D54" s="14" t="s">
        <v>48</v>
      </c>
      <c r="E54" s="120"/>
      <c r="F54" s="45">
        <f>SUM(G54:I54)</f>
        <v>0</v>
      </c>
      <c r="G54" s="43"/>
      <c r="H54" s="43"/>
      <c r="I54" s="44"/>
      <c r="J54" s="161"/>
      <c r="K54" s="120">
        <v>44432</v>
      </c>
      <c r="L54" s="45">
        <f t="shared" ref="L54" si="29">SUM(M54:O54)</f>
        <v>410</v>
      </c>
      <c r="M54" s="43">
        <v>380</v>
      </c>
      <c r="N54" s="43">
        <v>2</v>
      </c>
      <c r="O54" s="44">
        <v>28</v>
      </c>
      <c r="P54" s="161">
        <v>1022</v>
      </c>
      <c r="Q54" s="55">
        <f t="shared" si="23"/>
        <v>-410</v>
      </c>
      <c r="R54" s="133">
        <f t="shared" si="28"/>
        <v>-1</v>
      </c>
      <c r="S54" s="66">
        <f t="shared" si="24"/>
        <v>-2</v>
      </c>
      <c r="T54" s="67">
        <f t="shared" si="25"/>
        <v>-28</v>
      </c>
      <c r="U54" s="68">
        <f t="shared" si="26"/>
        <v>-1022</v>
      </c>
      <c r="X54" s="34">
        <f t="shared" si="19"/>
        <v>0</v>
      </c>
    </row>
    <row r="55" spans="1:24" ht="15" thickTop="1" thickBot="1" x14ac:dyDescent="0.2">
      <c r="A55" s="204"/>
      <c r="B55" s="216"/>
      <c r="C55" s="217" t="s">
        <v>18</v>
      </c>
      <c r="D55" s="220"/>
      <c r="E55" s="123"/>
      <c r="F55" s="110">
        <f>SUBTOTAL(9,F43:F54)</f>
        <v>0</v>
      </c>
      <c r="G55" s="110">
        <f t="shared" ref="G55" si="30">SUBTOTAL(9,G43:G54)</f>
        <v>0</v>
      </c>
      <c r="H55" s="110">
        <f>SUBTOTAL(9,H43:H54)</f>
        <v>0</v>
      </c>
      <c r="I55" s="141">
        <f t="shared" ref="I55:Q55" si="31">SUBTOTAL(9,I43:I54)</f>
        <v>0</v>
      </c>
      <c r="J55" s="162">
        <f t="shared" si="31"/>
        <v>0</v>
      </c>
      <c r="K55" s="123"/>
      <c r="L55" s="110">
        <f>SUBTOTAL(9,L43:L54)</f>
        <v>4515</v>
      </c>
      <c r="M55" s="110">
        <f t="shared" ref="M55" si="32">SUBTOTAL(9,M43:M54)</f>
        <v>4096</v>
      </c>
      <c r="N55" s="110">
        <f>SUBTOTAL(9,N43:N54)</f>
        <v>151</v>
      </c>
      <c r="O55" s="141">
        <f t="shared" ref="O55" si="33">SUBTOTAL(9,O43:O54)</f>
        <v>205</v>
      </c>
      <c r="P55" s="105">
        <f t="shared" si="31"/>
        <v>7753</v>
      </c>
      <c r="Q55" s="106">
        <f t="shared" si="31"/>
        <v>-4515</v>
      </c>
      <c r="R55" s="134">
        <f>Q55/L55</f>
        <v>-1</v>
      </c>
      <c r="S55" s="108">
        <f>SUBTOTAL(9,S43:S54)</f>
        <v>-151</v>
      </c>
      <c r="T55" s="108">
        <f>SUBTOTAL(9,T43:T54)</f>
        <v>-205</v>
      </c>
      <c r="U55" s="109">
        <f>SUBTOTAL(9,U43:U54)</f>
        <v>-7753</v>
      </c>
      <c r="X55" s="34">
        <f t="shared" si="19"/>
        <v>0</v>
      </c>
    </row>
    <row r="56" spans="1:24" ht="14.25" thickBot="1" x14ac:dyDescent="0.2">
      <c r="A56" s="190"/>
      <c r="B56" s="185" t="s">
        <v>49</v>
      </c>
      <c r="C56" s="186"/>
      <c r="D56" s="186"/>
      <c r="E56" s="142"/>
      <c r="F56" s="117">
        <f>SUBTOTAL(9,F8:F55)</f>
        <v>0</v>
      </c>
      <c r="G56" s="117">
        <f>SUBTOTAL(9,G8:G55)</f>
        <v>0</v>
      </c>
      <c r="H56" s="117">
        <f t="shared" ref="H56" si="34">SUBTOTAL(9,H8:H55)</f>
        <v>0</v>
      </c>
      <c r="I56" s="158">
        <f t="shared" ref="I56:Q56" si="35">SUBTOTAL(9,I8:I55)</f>
        <v>0</v>
      </c>
      <c r="J56" s="164">
        <f t="shared" si="35"/>
        <v>0</v>
      </c>
      <c r="K56" s="142"/>
      <c r="L56" s="117">
        <f>SUBTOTAL(9,L8:L55)</f>
        <v>26660</v>
      </c>
      <c r="M56" s="117">
        <f>SUBTOTAL(9,M8:M55)</f>
        <v>22822</v>
      </c>
      <c r="N56" s="117">
        <f t="shared" ref="N56:O56" si="36">SUBTOTAL(9,N8:N55)</f>
        <v>1934</v>
      </c>
      <c r="O56" s="158">
        <f t="shared" si="36"/>
        <v>1841</v>
      </c>
      <c r="P56" s="167">
        <f t="shared" si="35"/>
        <v>34961</v>
      </c>
      <c r="Q56" s="97">
        <f t="shared" si="35"/>
        <v>-26660</v>
      </c>
      <c r="R56" s="98">
        <f>Q56/L56</f>
        <v>-1</v>
      </c>
      <c r="S56" s="99">
        <f>SUBTOTAL(9,S8:S55)</f>
        <v>-1934</v>
      </c>
      <c r="T56" s="99">
        <f>SUBTOTAL(9,T8:T55)</f>
        <v>-1841</v>
      </c>
      <c r="U56" s="100">
        <f>SUBTOTAL(9,U8:U55)</f>
        <v>-34961</v>
      </c>
      <c r="X56" s="34">
        <f t="shared" si="19"/>
        <v>0</v>
      </c>
    </row>
    <row r="57" spans="1:24" ht="13.5" customHeight="1" x14ac:dyDescent="0.15">
      <c r="A57" s="187" t="s">
        <v>93</v>
      </c>
      <c r="B57" s="188"/>
      <c r="C57" s="188"/>
      <c r="D57" s="189"/>
      <c r="E57" s="183" t="s">
        <v>102</v>
      </c>
      <c r="F57" s="184" t="s">
        <v>89</v>
      </c>
      <c r="G57" s="81"/>
      <c r="H57" s="143"/>
      <c r="I57" s="143"/>
      <c r="J57" s="180" t="s">
        <v>84</v>
      </c>
      <c r="K57" s="183" t="s">
        <v>102</v>
      </c>
      <c r="L57" s="184" t="s">
        <v>89</v>
      </c>
      <c r="M57" s="81"/>
      <c r="N57" s="143"/>
      <c r="O57" s="143"/>
      <c r="P57" s="180" t="s">
        <v>84</v>
      </c>
      <c r="Q57" s="182" t="s">
        <v>90</v>
      </c>
      <c r="R57" s="145"/>
      <c r="S57" s="145"/>
      <c r="T57" s="148"/>
      <c r="U57" s="181" t="s">
        <v>1</v>
      </c>
    </row>
    <row r="58" spans="1:24" ht="27" customHeight="1" thickBot="1" x14ac:dyDescent="0.2">
      <c r="A58" s="190"/>
      <c r="B58" s="191"/>
      <c r="C58" s="191"/>
      <c r="D58" s="192"/>
      <c r="E58" s="175"/>
      <c r="F58" s="177"/>
      <c r="G58" s="29" t="s">
        <v>104</v>
      </c>
      <c r="H58" s="146" t="s">
        <v>91</v>
      </c>
      <c r="I58" s="156" t="s">
        <v>92</v>
      </c>
      <c r="J58" s="169"/>
      <c r="K58" s="175"/>
      <c r="L58" s="177"/>
      <c r="M58" s="29" t="s">
        <v>104</v>
      </c>
      <c r="N58" s="146" t="s">
        <v>91</v>
      </c>
      <c r="O58" s="156" t="s">
        <v>92</v>
      </c>
      <c r="P58" s="169"/>
      <c r="Q58" s="171"/>
      <c r="R58" s="90" t="s">
        <v>2</v>
      </c>
      <c r="S58" s="91" t="s">
        <v>85</v>
      </c>
      <c r="T58" s="91" t="s">
        <v>95</v>
      </c>
      <c r="U58" s="173"/>
    </row>
    <row r="59" spans="1:24" x14ac:dyDescent="0.15">
      <c r="A59" s="207" t="s">
        <v>50</v>
      </c>
      <c r="B59" s="208" t="s">
        <v>51</v>
      </c>
      <c r="C59" s="6">
        <v>1</v>
      </c>
      <c r="D59" s="1" t="s">
        <v>52</v>
      </c>
      <c r="E59" s="118"/>
      <c r="F59" s="41">
        <f>SUM(G59:I59)</f>
        <v>0</v>
      </c>
      <c r="G59" s="38"/>
      <c r="H59" s="38"/>
      <c r="I59" s="39"/>
      <c r="J59" s="40"/>
      <c r="K59" s="118">
        <v>44432</v>
      </c>
      <c r="L59" s="45">
        <f>SUM(M59:O59)</f>
        <v>150</v>
      </c>
      <c r="M59" s="38">
        <v>150</v>
      </c>
      <c r="N59" s="38">
        <v>0</v>
      </c>
      <c r="O59" s="39">
        <v>0</v>
      </c>
      <c r="P59" s="40">
        <v>200</v>
      </c>
      <c r="Q59" s="55">
        <f t="shared" ref="Q59:Q72" si="37">F59-L59</f>
        <v>-150</v>
      </c>
      <c r="R59" s="92">
        <f>Q59/L59</f>
        <v>-1</v>
      </c>
      <c r="S59" s="74">
        <f t="shared" ref="S59:S72" si="38">H59-N59</f>
        <v>0</v>
      </c>
      <c r="T59" s="75">
        <f t="shared" ref="T59:T72" si="39">I59-O59</f>
        <v>0</v>
      </c>
      <c r="U59" s="58">
        <f t="shared" ref="U59:U72" si="40">J59-P59</f>
        <v>-200</v>
      </c>
      <c r="X59" s="34">
        <f t="shared" ref="X59:X88" si="41">E59-J59</f>
        <v>0</v>
      </c>
    </row>
    <row r="60" spans="1:24" x14ac:dyDescent="0.15">
      <c r="A60" s="196"/>
      <c r="B60" s="209"/>
      <c r="C60" s="11">
        <v>2</v>
      </c>
      <c r="D60" s="12" t="s">
        <v>53</v>
      </c>
      <c r="E60" s="119"/>
      <c r="F60" s="41">
        <f>SUM(G60:I60)</f>
        <v>0</v>
      </c>
      <c r="G60" s="41"/>
      <c r="H60" s="41"/>
      <c r="I60" s="42"/>
      <c r="J60" s="160"/>
      <c r="K60" s="119">
        <v>44432</v>
      </c>
      <c r="L60" s="45">
        <f t="shared" ref="L60:L72" si="42">SUM(M60:O60)</f>
        <v>518</v>
      </c>
      <c r="M60" s="41">
        <v>436</v>
      </c>
      <c r="N60" s="41">
        <v>0</v>
      </c>
      <c r="O60" s="42">
        <v>82</v>
      </c>
      <c r="P60" s="160">
        <v>749</v>
      </c>
      <c r="Q60" s="55">
        <f t="shared" si="37"/>
        <v>-518</v>
      </c>
      <c r="R60" s="92">
        <f t="shared" ref="R60:R72" si="43">Q60/L60</f>
        <v>-1</v>
      </c>
      <c r="S60" s="74">
        <f t="shared" si="38"/>
        <v>0</v>
      </c>
      <c r="T60" s="79">
        <f t="shared" si="39"/>
        <v>-82</v>
      </c>
      <c r="U60" s="60">
        <f t="shared" si="40"/>
        <v>-749</v>
      </c>
      <c r="X60" s="34">
        <f t="shared" si="41"/>
        <v>0</v>
      </c>
    </row>
    <row r="61" spans="1:24" x14ac:dyDescent="0.15">
      <c r="A61" s="196"/>
      <c r="B61" s="209"/>
      <c r="C61" s="7">
        <v>3</v>
      </c>
      <c r="D61" s="3" t="s">
        <v>54</v>
      </c>
      <c r="E61" s="119"/>
      <c r="F61" s="41">
        <f t="shared" ref="F61:F85" si="44">SUM(G61:I61)</f>
        <v>0</v>
      </c>
      <c r="G61" s="41"/>
      <c r="H61" s="41"/>
      <c r="I61" s="42"/>
      <c r="J61" s="160"/>
      <c r="K61" s="119">
        <v>44434</v>
      </c>
      <c r="L61" s="45">
        <f t="shared" si="42"/>
        <v>238</v>
      </c>
      <c r="M61" s="41">
        <v>238</v>
      </c>
      <c r="N61" s="41">
        <v>0</v>
      </c>
      <c r="O61" s="42">
        <v>0</v>
      </c>
      <c r="P61" s="160">
        <v>160</v>
      </c>
      <c r="Q61" s="55">
        <f t="shared" si="37"/>
        <v>-238</v>
      </c>
      <c r="R61" s="92">
        <f t="shared" si="43"/>
        <v>-1</v>
      </c>
      <c r="S61" s="74">
        <f t="shared" si="38"/>
        <v>0</v>
      </c>
      <c r="T61" s="79">
        <f t="shared" si="39"/>
        <v>0</v>
      </c>
      <c r="U61" s="60">
        <f t="shared" si="40"/>
        <v>-160</v>
      </c>
      <c r="X61" s="34">
        <f t="shared" si="41"/>
        <v>0</v>
      </c>
    </row>
    <row r="62" spans="1:24" x14ac:dyDescent="0.15">
      <c r="A62" s="196"/>
      <c r="B62" s="209"/>
      <c r="C62" s="11">
        <v>4</v>
      </c>
      <c r="D62" s="12" t="s">
        <v>55</v>
      </c>
      <c r="E62" s="119"/>
      <c r="F62" s="41">
        <f t="shared" si="44"/>
        <v>0</v>
      </c>
      <c r="G62" s="41"/>
      <c r="H62" s="41"/>
      <c r="I62" s="42"/>
      <c r="J62" s="160"/>
      <c r="K62" s="119">
        <v>44434</v>
      </c>
      <c r="L62" s="45">
        <f t="shared" si="42"/>
        <v>2033</v>
      </c>
      <c r="M62" s="41">
        <v>1925</v>
      </c>
      <c r="N62" s="41">
        <v>1</v>
      </c>
      <c r="O62" s="42">
        <v>107</v>
      </c>
      <c r="P62" s="160">
        <v>3046</v>
      </c>
      <c r="Q62" s="55">
        <f t="shared" si="37"/>
        <v>-2033</v>
      </c>
      <c r="R62" s="92">
        <f t="shared" si="43"/>
        <v>-1</v>
      </c>
      <c r="S62" s="74">
        <f t="shared" si="38"/>
        <v>-1</v>
      </c>
      <c r="T62" s="79">
        <f t="shared" si="39"/>
        <v>-107</v>
      </c>
      <c r="U62" s="60">
        <f t="shared" si="40"/>
        <v>-3046</v>
      </c>
      <c r="X62" s="34">
        <f t="shared" si="41"/>
        <v>0</v>
      </c>
    </row>
    <row r="63" spans="1:24" x14ac:dyDescent="0.15">
      <c r="A63" s="196"/>
      <c r="B63" s="209"/>
      <c r="C63" s="7">
        <v>5</v>
      </c>
      <c r="D63" s="3" t="s">
        <v>56</v>
      </c>
      <c r="E63" s="119"/>
      <c r="F63" s="41">
        <f t="shared" si="44"/>
        <v>0</v>
      </c>
      <c r="G63" s="41"/>
      <c r="H63" s="41"/>
      <c r="I63" s="42"/>
      <c r="J63" s="160"/>
      <c r="K63" s="119">
        <v>44435</v>
      </c>
      <c r="L63" s="45">
        <f t="shared" si="42"/>
        <v>557</v>
      </c>
      <c r="M63" s="41">
        <v>557</v>
      </c>
      <c r="N63" s="41">
        <v>0</v>
      </c>
      <c r="O63" s="42">
        <v>0</v>
      </c>
      <c r="P63" s="160">
        <v>1271</v>
      </c>
      <c r="Q63" s="55">
        <f t="shared" si="37"/>
        <v>-557</v>
      </c>
      <c r="R63" s="92">
        <f t="shared" si="43"/>
        <v>-1</v>
      </c>
      <c r="S63" s="74">
        <f t="shared" si="38"/>
        <v>0</v>
      </c>
      <c r="T63" s="79">
        <f t="shared" si="39"/>
        <v>0</v>
      </c>
      <c r="U63" s="60">
        <f t="shared" si="40"/>
        <v>-1271</v>
      </c>
      <c r="X63" s="34">
        <f t="shared" si="41"/>
        <v>0</v>
      </c>
    </row>
    <row r="64" spans="1:24" x14ac:dyDescent="0.15">
      <c r="A64" s="196"/>
      <c r="B64" s="209"/>
      <c r="C64" s="11">
        <v>6</v>
      </c>
      <c r="D64" s="12" t="s">
        <v>57</v>
      </c>
      <c r="E64" s="119"/>
      <c r="F64" s="41">
        <f t="shared" si="44"/>
        <v>0</v>
      </c>
      <c r="G64" s="41"/>
      <c r="H64" s="41"/>
      <c r="I64" s="42"/>
      <c r="J64" s="160"/>
      <c r="K64" s="119">
        <v>44431</v>
      </c>
      <c r="L64" s="45">
        <f t="shared" si="42"/>
        <v>605</v>
      </c>
      <c r="M64" s="41">
        <v>519</v>
      </c>
      <c r="N64" s="41">
        <v>86</v>
      </c>
      <c r="O64" s="42">
        <v>0</v>
      </c>
      <c r="P64" s="160">
        <v>625</v>
      </c>
      <c r="Q64" s="55">
        <f t="shared" si="37"/>
        <v>-605</v>
      </c>
      <c r="R64" s="92">
        <f t="shared" si="43"/>
        <v>-1</v>
      </c>
      <c r="S64" s="74">
        <f t="shared" si="38"/>
        <v>-86</v>
      </c>
      <c r="T64" s="79">
        <f t="shared" si="39"/>
        <v>0</v>
      </c>
      <c r="U64" s="60">
        <f t="shared" si="40"/>
        <v>-625</v>
      </c>
      <c r="X64" s="34">
        <f t="shared" si="41"/>
        <v>0</v>
      </c>
    </row>
    <row r="65" spans="1:24" x14ac:dyDescent="0.15">
      <c r="A65" s="196"/>
      <c r="B65" s="209"/>
      <c r="C65" s="7">
        <v>7</v>
      </c>
      <c r="D65" s="3" t="s">
        <v>58</v>
      </c>
      <c r="E65" s="119"/>
      <c r="F65" s="41">
        <f t="shared" si="44"/>
        <v>0</v>
      </c>
      <c r="G65" s="41"/>
      <c r="H65" s="41"/>
      <c r="I65" s="42"/>
      <c r="J65" s="160"/>
      <c r="K65" s="119">
        <v>44431</v>
      </c>
      <c r="L65" s="45">
        <f t="shared" si="42"/>
        <v>560</v>
      </c>
      <c r="M65" s="41">
        <v>462</v>
      </c>
      <c r="N65" s="41">
        <v>98</v>
      </c>
      <c r="O65" s="42">
        <v>0</v>
      </c>
      <c r="P65" s="160">
        <v>815</v>
      </c>
      <c r="Q65" s="55">
        <f t="shared" si="37"/>
        <v>-560</v>
      </c>
      <c r="R65" s="92">
        <f t="shared" si="43"/>
        <v>-1</v>
      </c>
      <c r="S65" s="115">
        <f t="shared" si="38"/>
        <v>-98</v>
      </c>
      <c r="T65" s="79">
        <f t="shared" si="39"/>
        <v>0</v>
      </c>
      <c r="U65" s="60">
        <f t="shared" si="40"/>
        <v>-815</v>
      </c>
      <c r="X65" s="34">
        <f t="shared" si="41"/>
        <v>0</v>
      </c>
    </row>
    <row r="66" spans="1:24" x14ac:dyDescent="0.15">
      <c r="A66" s="196"/>
      <c r="B66" s="209"/>
      <c r="C66" s="11">
        <v>8</v>
      </c>
      <c r="D66" s="12" t="s">
        <v>105</v>
      </c>
      <c r="E66" s="119"/>
      <c r="F66" s="41">
        <f t="shared" si="44"/>
        <v>0</v>
      </c>
      <c r="G66" s="41"/>
      <c r="H66" s="41"/>
      <c r="I66" s="42"/>
      <c r="J66" s="160"/>
      <c r="K66" s="119">
        <v>44440</v>
      </c>
      <c r="L66" s="45">
        <f t="shared" si="42"/>
        <v>1177</v>
      </c>
      <c r="M66" s="41">
        <v>1021</v>
      </c>
      <c r="N66" s="41">
        <v>4</v>
      </c>
      <c r="O66" s="42">
        <v>152</v>
      </c>
      <c r="P66" s="160">
        <v>1483</v>
      </c>
      <c r="Q66" s="55">
        <f t="shared" si="37"/>
        <v>-1177</v>
      </c>
      <c r="R66" s="92">
        <f t="shared" si="43"/>
        <v>-1</v>
      </c>
      <c r="S66" s="74">
        <f t="shared" si="38"/>
        <v>-4</v>
      </c>
      <c r="T66" s="79">
        <f t="shared" si="39"/>
        <v>-152</v>
      </c>
      <c r="U66" s="60">
        <f t="shared" si="40"/>
        <v>-1483</v>
      </c>
      <c r="X66" s="34">
        <f t="shared" si="41"/>
        <v>0</v>
      </c>
    </row>
    <row r="67" spans="1:24" x14ac:dyDescent="0.15">
      <c r="A67" s="196"/>
      <c r="B67" s="209"/>
      <c r="C67" s="7">
        <v>9</v>
      </c>
      <c r="D67" s="3" t="s">
        <v>59</v>
      </c>
      <c r="E67" s="119"/>
      <c r="F67" s="41">
        <f t="shared" si="44"/>
        <v>0</v>
      </c>
      <c r="G67" s="41"/>
      <c r="H67" s="41"/>
      <c r="I67" s="42"/>
      <c r="J67" s="160"/>
      <c r="K67" s="119">
        <v>44440</v>
      </c>
      <c r="L67" s="45">
        <f t="shared" si="42"/>
        <v>611</v>
      </c>
      <c r="M67" s="41">
        <v>611</v>
      </c>
      <c r="N67" s="41">
        <v>0</v>
      </c>
      <c r="O67" s="42">
        <v>0</v>
      </c>
      <c r="P67" s="160">
        <v>888</v>
      </c>
      <c r="Q67" s="55">
        <f t="shared" si="37"/>
        <v>-611</v>
      </c>
      <c r="R67" s="92">
        <f t="shared" si="43"/>
        <v>-1</v>
      </c>
      <c r="S67" s="74">
        <f t="shared" si="38"/>
        <v>0</v>
      </c>
      <c r="T67" s="79">
        <f t="shared" si="39"/>
        <v>0</v>
      </c>
      <c r="U67" s="60">
        <f t="shared" si="40"/>
        <v>-888</v>
      </c>
      <c r="X67" s="34">
        <f t="shared" si="41"/>
        <v>0</v>
      </c>
    </row>
    <row r="68" spans="1:24" x14ac:dyDescent="0.15">
      <c r="A68" s="196"/>
      <c r="B68" s="209"/>
      <c r="C68" s="11">
        <v>10</v>
      </c>
      <c r="D68" s="36" t="s">
        <v>60</v>
      </c>
      <c r="E68" s="119"/>
      <c r="F68" s="41">
        <f t="shared" si="44"/>
        <v>0</v>
      </c>
      <c r="G68" s="41"/>
      <c r="H68" s="41"/>
      <c r="I68" s="42"/>
      <c r="J68" s="160"/>
      <c r="K68" s="119">
        <v>44435</v>
      </c>
      <c r="L68" s="45">
        <f t="shared" si="42"/>
        <v>1928</v>
      </c>
      <c r="M68" s="41">
        <v>1516</v>
      </c>
      <c r="N68" s="41">
        <v>410</v>
      </c>
      <c r="O68" s="42">
        <v>2</v>
      </c>
      <c r="P68" s="160">
        <v>4910</v>
      </c>
      <c r="Q68" s="55">
        <f t="shared" si="37"/>
        <v>-1928</v>
      </c>
      <c r="R68" s="92">
        <f t="shared" si="43"/>
        <v>-1</v>
      </c>
      <c r="S68" s="74">
        <f t="shared" si="38"/>
        <v>-410</v>
      </c>
      <c r="T68" s="79">
        <f t="shared" si="39"/>
        <v>-2</v>
      </c>
      <c r="U68" s="60">
        <f t="shared" si="40"/>
        <v>-4910</v>
      </c>
      <c r="X68" s="34">
        <f t="shared" si="41"/>
        <v>0</v>
      </c>
    </row>
    <row r="69" spans="1:24" x14ac:dyDescent="0.15">
      <c r="A69" s="196"/>
      <c r="B69" s="209"/>
      <c r="C69" s="7">
        <v>11</v>
      </c>
      <c r="D69" s="3" t="s">
        <v>61</v>
      </c>
      <c r="E69" s="119"/>
      <c r="F69" s="41">
        <f t="shared" si="44"/>
        <v>0</v>
      </c>
      <c r="G69" s="41"/>
      <c r="H69" s="41"/>
      <c r="I69" s="42"/>
      <c r="J69" s="160"/>
      <c r="K69" s="119">
        <v>44445</v>
      </c>
      <c r="L69" s="45">
        <f t="shared" si="42"/>
        <v>492</v>
      </c>
      <c r="M69" s="41">
        <v>492</v>
      </c>
      <c r="N69" s="41">
        <v>0</v>
      </c>
      <c r="O69" s="42">
        <v>0</v>
      </c>
      <c r="P69" s="160">
        <v>812</v>
      </c>
      <c r="Q69" s="55">
        <f t="shared" si="37"/>
        <v>-492</v>
      </c>
      <c r="R69" s="92">
        <f t="shared" si="43"/>
        <v>-1</v>
      </c>
      <c r="S69" s="74">
        <f t="shared" si="38"/>
        <v>0</v>
      </c>
      <c r="T69" s="79">
        <f t="shared" si="39"/>
        <v>0</v>
      </c>
      <c r="U69" s="60">
        <f t="shared" si="40"/>
        <v>-812</v>
      </c>
      <c r="X69" s="34">
        <f t="shared" si="41"/>
        <v>0</v>
      </c>
    </row>
    <row r="70" spans="1:24" x14ac:dyDescent="0.15">
      <c r="A70" s="196"/>
      <c r="B70" s="209"/>
      <c r="C70" s="11">
        <v>12</v>
      </c>
      <c r="D70" s="12" t="s">
        <v>106</v>
      </c>
      <c r="E70" s="119"/>
      <c r="F70" s="41">
        <f t="shared" si="44"/>
        <v>0</v>
      </c>
      <c r="G70" s="41"/>
      <c r="H70" s="41"/>
      <c r="I70" s="42"/>
      <c r="J70" s="160"/>
      <c r="K70" s="119">
        <v>44441</v>
      </c>
      <c r="L70" s="45">
        <f t="shared" si="42"/>
        <v>1160</v>
      </c>
      <c r="M70" s="41">
        <v>1160</v>
      </c>
      <c r="N70" s="41">
        <v>0</v>
      </c>
      <c r="O70" s="42">
        <v>0</v>
      </c>
      <c r="P70" s="160">
        <v>2143</v>
      </c>
      <c r="Q70" s="55">
        <f t="shared" si="37"/>
        <v>-1160</v>
      </c>
      <c r="R70" s="92">
        <f t="shared" si="43"/>
        <v>-1</v>
      </c>
      <c r="S70" s="74">
        <f t="shared" si="38"/>
        <v>0</v>
      </c>
      <c r="T70" s="79">
        <f t="shared" si="39"/>
        <v>0</v>
      </c>
      <c r="U70" s="60">
        <f t="shared" si="40"/>
        <v>-2143</v>
      </c>
      <c r="X70" s="34">
        <f t="shared" si="41"/>
        <v>0</v>
      </c>
    </row>
    <row r="71" spans="1:24" x14ac:dyDescent="0.15">
      <c r="A71" s="196"/>
      <c r="B71" s="209"/>
      <c r="C71" s="11">
        <v>13</v>
      </c>
      <c r="D71" s="12" t="s">
        <v>62</v>
      </c>
      <c r="E71" s="119"/>
      <c r="F71" s="41">
        <f t="shared" si="44"/>
        <v>0</v>
      </c>
      <c r="G71" s="41"/>
      <c r="H71" s="41"/>
      <c r="I71" s="42"/>
      <c r="J71" s="160"/>
      <c r="K71" s="119">
        <v>44434</v>
      </c>
      <c r="L71" s="45">
        <f t="shared" si="42"/>
        <v>333</v>
      </c>
      <c r="M71" s="41">
        <v>333</v>
      </c>
      <c r="N71" s="41">
        <v>0</v>
      </c>
      <c r="O71" s="42">
        <v>0</v>
      </c>
      <c r="P71" s="160">
        <v>586</v>
      </c>
      <c r="Q71" s="55">
        <f t="shared" si="37"/>
        <v>-333</v>
      </c>
      <c r="R71" s="92">
        <f t="shared" si="43"/>
        <v>-1</v>
      </c>
      <c r="S71" s="74">
        <f t="shared" si="38"/>
        <v>0</v>
      </c>
      <c r="T71" s="79">
        <f t="shared" si="39"/>
        <v>0</v>
      </c>
      <c r="U71" s="60">
        <f t="shared" si="40"/>
        <v>-586</v>
      </c>
      <c r="X71" s="34">
        <f t="shared" si="41"/>
        <v>0</v>
      </c>
    </row>
    <row r="72" spans="1:24" ht="14.25" thickBot="1" x14ac:dyDescent="0.2">
      <c r="A72" s="196"/>
      <c r="B72" s="209"/>
      <c r="C72" s="13">
        <v>14</v>
      </c>
      <c r="D72" s="14" t="s">
        <v>63</v>
      </c>
      <c r="E72" s="120"/>
      <c r="F72" s="43">
        <f t="shared" si="44"/>
        <v>0</v>
      </c>
      <c r="G72" s="43"/>
      <c r="H72" s="43"/>
      <c r="I72" s="44"/>
      <c r="J72" s="161"/>
      <c r="K72" s="120">
        <v>44434</v>
      </c>
      <c r="L72" s="45">
        <f t="shared" si="42"/>
        <v>528</v>
      </c>
      <c r="M72" s="43">
        <v>479</v>
      </c>
      <c r="N72" s="43">
        <v>49</v>
      </c>
      <c r="O72" s="44">
        <v>0</v>
      </c>
      <c r="P72" s="161">
        <v>846</v>
      </c>
      <c r="Q72" s="55">
        <f t="shared" si="37"/>
        <v>-528</v>
      </c>
      <c r="R72" s="135">
        <f t="shared" si="43"/>
        <v>-1</v>
      </c>
      <c r="S72" s="101">
        <f t="shared" si="38"/>
        <v>-49</v>
      </c>
      <c r="T72" s="80">
        <f t="shared" si="39"/>
        <v>0</v>
      </c>
      <c r="U72" s="68">
        <f t="shared" si="40"/>
        <v>-846</v>
      </c>
      <c r="X72" s="34">
        <f t="shared" si="41"/>
        <v>0</v>
      </c>
    </row>
    <row r="73" spans="1:24" ht="15" thickTop="1" thickBot="1" x14ac:dyDescent="0.2">
      <c r="A73" s="196"/>
      <c r="B73" s="210"/>
      <c r="C73" s="211" t="s">
        <v>18</v>
      </c>
      <c r="D73" s="195"/>
      <c r="E73" s="123"/>
      <c r="F73" s="110">
        <f>SUBTOTAL(9,F59:F72)</f>
        <v>0</v>
      </c>
      <c r="G73" s="139">
        <f>SUBTOTAL(9,G59:G72)</f>
        <v>0</v>
      </c>
      <c r="H73" s="110">
        <f t="shared" ref="H73:I73" si="45">SUBTOTAL(9,H59:H72)</f>
        <v>0</v>
      </c>
      <c r="I73" s="139">
        <f t="shared" si="45"/>
        <v>0</v>
      </c>
      <c r="J73" s="162">
        <f t="shared" ref="J73:Q73" si="46">SUBTOTAL(9,J59:J72)</f>
        <v>0</v>
      </c>
      <c r="K73" s="123"/>
      <c r="L73" s="110">
        <f>SUBTOTAL(9,L59:L72)</f>
        <v>10890</v>
      </c>
      <c r="M73" s="139">
        <f>SUBTOTAL(9,M59:M72)</f>
        <v>9899</v>
      </c>
      <c r="N73" s="110">
        <f t="shared" ref="N73:O73" si="47">SUBTOTAL(9,N59:N72)</f>
        <v>648</v>
      </c>
      <c r="O73" s="139">
        <f t="shared" si="47"/>
        <v>343</v>
      </c>
      <c r="P73" s="105">
        <f t="shared" si="46"/>
        <v>18534</v>
      </c>
      <c r="Q73" s="106">
        <f t="shared" si="46"/>
        <v>-10890</v>
      </c>
      <c r="R73" s="107">
        <f>Q73/L73</f>
        <v>-1</v>
      </c>
      <c r="S73" s="108">
        <f>SUBTOTAL(9,S59:S72)</f>
        <v>-648</v>
      </c>
      <c r="T73" s="108">
        <f>SUBTOTAL(9,T59:T72)</f>
        <v>-343</v>
      </c>
      <c r="U73" s="109">
        <f>SUBTOTAL(9,U59:U72)</f>
        <v>-18534</v>
      </c>
      <c r="X73" s="34">
        <f t="shared" si="41"/>
        <v>0</v>
      </c>
    </row>
    <row r="74" spans="1:24" x14ac:dyDescent="0.15">
      <c r="A74" s="196"/>
      <c r="B74" s="212" t="s">
        <v>64</v>
      </c>
      <c r="C74" s="8">
        <v>1</v>
      </c>
      <c r="D74" s="9" t="s">
        <v>65</v>
      </c>
      <c r="E74" s="124"/>
      <c r="F74" s="41">
        <f t="shared" si="44"/>
        <v>0</v>
      </c>
      <c r="G74" s="47"/>
      <c r="H74" s="47"/>
      <c r="I74" s="48"/>
      <c r="J74" s="165"/>
      <c r="K74" s="124">
        <v>44441</v>
      </c>
      <c r="L74" s="45">
        <f>SUM(M74:O74)</f>
        <v>350</v>
      </c>
      <c r="M74" s="47">
        <v>350</v>
      </c>
      <c r="N74" s="47">
        <v>0</v>
      </c>
      <c r="O74" s="48">
        <v>0</v>
      </c>
      <c r="P74" s="165">
        <v>931</v>
      </c>
      <c r="Q74" s="55">
        <f>F74-L74</f>
        <v>-350</v>
      </c>
      <c r="R74" s="92">
        <f>Q74/L74</f>
        <v>-1</v>
      </c>
      <c r="S74" s="74">
        <f t="shared" ref="S74:U75" si="48">H74-N74</f>
        <v>0</v>
      </c>
      <c r="T74" s="75">
        <f t="shared" si="48"/>
        <v>0</v>
      </c>
      <c r="U74" s="58">
        <f t="shared" si="48"/>
        <v>-931</v>
      </c>
      <c r="X74" s="34">
        <f t="shared" si="41"/>
        <v>0</v>
      </c>
    </row>
    <row r="75" spans="1:24" ht="14.25" thickBot="1" x14ac:dyDescent="0.2">
      <c r="A75" s="196"/>
      <c r="B75" s="213"/>
      <c r="C75" s="13">
        <v>2</v>
      </c>
      <c r="D75" s="14" t="s">
        <v>66</v>
      </c>
      <c r="E75" s="125"/>
      <c r="F75" s="41">
        <f t="shared" si="44"/>
        <v>0</v>
      </c>
      <c r="G75" s="49"/>
      <c r="H75" s="49"/>
      <c r="I75" s="50"/>
      <c r="J75" s="51"/>
      <c r="K75" s="125">
        <v>44434</v>
      </c>
      <c r="L75" s="45">
        <f t="shared" ref="L75" si="49">SUM(M75:O75)</f>
        <v>123</v>
      </c>
      <c r="M75" s="49">
        <v>123</v>
      </c>
      <c r="N75" s="49">
        <v>0</v>
      </c>
      <c r="O75" s="50">
        <v>0</v>
      </c>
      <c r="P75" s="51">
        <v>0</v>
      </c>
      <c r="Q75" s="55">
        <f>F75-L75</f>
        <v>-123</v>
      </c>
      <c r="R75" s="133">
        <f>Q75/L75</f>
        <v>-1</v>
      </c>
      <c r="S75" s="101">
        <f t="shared" si="48"/>
        <v>0</v>
      </c>
      <c r="T75" s="80">
        <f t="shared" si="48"/>
        <v>0</v>
      </c>
      <c r="U75" s="68">
        <f t="shared" si="48"/>
        <v>0</v>
      </c>
      <c r="X75" s="34">
        <f t="shared" si="41"/>
        <v>0</v>
      </c>
    </row>
    <row r="76" spans="1:24" ht="15" thickTop="1" thickBot="1" x14ac:dyDescent="0.2">
      <c r="A76" s="196"/>
      <c r="B76" s="211"/>
      <c r="C76" s="211" t="s">
        <v>18</v>
      </c>
      <c r="D76" s="195"/>
      <c r="E76" s="123"/>
      <c r="F76" s="110">
        <f>SUBTOTAL(9,F74:F75)</f>
        <v>0</v>
      </c>
      <c r="G76" s="139">
        <f>SUBTOTAL(9,G74:G75)</f>
        <v>0</v>
      </c>
      <c r="H76" s="110">
        <f t="shared" ref="H76:I76" si="50">SUBTOTAL(9,H74:H75)</f>
        <v>0</v>
      </c>
      <c r="I76" s="139">
        <f t="shared" si="50"/>
        <v>0</v>
      </c>
      <c r="J76" s="162">
        <f t="shared" ref="J76:Q76" si="51">SUBTOTAL(9,J74:J75)</f>
        <v>0</v>
      </c>
      <c r="K76" s="123"/>
      <c r="L76" s="110">
        <f>SUBTOTAL(9,L74:L75)</f>
        <v>473</v>
      </c>
      <c r="M76" s="139">
        <f>SUBTOTAL(9,M74:M75)</f>
        <v>473</v>
      </c>
      <c r="N76" s="110">
        <f t="shared" ref="N76:O76" si="52">SUBTOTAL(9,N74:N75)</f>
        <v>0</v>
      </c>
      <c r="O76" s="139">
        <f t="shared" si="52"/>
        <v>0</v>
      </c>
      <c r="P76" s="105">
        <f t="shared" si="51"/>
        <v>931</v>
      </c>
      <c r="Q76" s="106">
        <f t="shared" si="51"/>
        <v>-473</v>
      </c>
      <c r="R76" s="134">
        <f>Q76/L76</f>
        <v>-1</v>
      </c>
      <c r="S76" s="108">
        <f>SUBTOTAL(9,S74:S75)</f>
        <v>0</v>
      </c>
      <c r="T76" s="108">
        <f>SUBTOTAL(9,T74:T75)</f>
        <v>0</v>
      </c>
      <c r="U76" s="109">
        <f>SUBTOTAL(9,U74:U75)</f>
        <v>-931</v>
      </c>
      <c r="X76" s="34">
        <f t="shared" si="41"/>
        <v>0</v>
      </c>
    </row>
    <row r="77" spans="1:24" x14ac:dyDescent="0.15">
      <c r="A77" s="196"/>
      <c r="B77" s="198" t="s">
        <v>99</v>
      </c>
      <c r="C77" s="6">
        <v>1</v>
      </c>
      <c r="D77" s="1" t="s">
        <v>67</v>
      </c>
      <c r="E77" s="118"/>
      <c r="F77" s="41">
        <f t="shared" si="44"/>
        <v>0</v>
      </c>
      <c r="G77" s="38"/>
      <c r="H77" s="38"/>
      <c r="I77" s="39"/>
      <c r="J77" s="40"/>
      <c r="K77" s="118">
        <v>44442</v>
      </c>
      <c r="L77" s="45">
        <f>SUM(M77:O77)</f>
        <v>272</v>
      </c>
      <c r="M77" s="38">
        <v>272</v>
      </c>
      <c r="N77" s="38">
        <v>0</v>
      </c>
      <c r="O77" s="39">
        <v>0</v>
      </c>
      <c r="P77" s="40">
        <v>250</v>
      </c>
      <c r="Q77" s="55">
        <f t="shared" ref="Q77:Q85" si="53">F77-L77</f>
        <v>-272</v>
      </c>
      <c r="R77" s="92">
        <f>Q77/L77</f>
        <v>-1</v>
      </c>
      <c r="S77" s="75">
        <f t="shared" ref="S77:S85" si="54">H77-N77</f>
        <v>0</v>
      </c>
      <c r="T77" s="75">
        <f t="shared" ref="T77:T85" si="55">I77-O77</f>
        <v>0</v>
      </c>
      <c r="U77" s="58">
        <f t="shared" ref="U77:U85" si="56">J77-P77</f>
        <v>-250</v>
      </c>
      <c r="X77" s="34">
        <f t="shared" si="41"/>
        <v>0</v>
      </c>
    </row>
    <row r="78" spans="1:24" x14ac:dyDescent="0.15">
      <c r="A78" s="196"/>
      <c r="B78" s="199"/>
      <c r="C78" s="11">
        <v>2</v>
      </c>
      <c r="D78" s="12" t="s">
        <v>68</v>
      </c>
      <c r="E78" s="119"/>
      <c r="F78" s="41">
        <f t="shared" si="44"/>
        <v>0</v>
      </c>
      <c r="G78" s="41"/>
      <c r="H78" s="41"/>
      <c r="I78" s="42"/>
      <c r="J78" s="160"/>
      <c r="K78" s="119">
        <v>44446</v>
      </c>
      <c r="L78" s="45">
        <f t="shared" ref="L78:L85" si="57">SUM(M78:O78)</f>
        <v>285</v>
      </c>
      <c r="M78" s="41">
        <v>285</v>
      </c>
      <c r="N78" s="41">
        <v>0</v>
      </c>
      <c r="O78" s="42">
        <v>0</v>
      </c>
      <c r="P78" s="160">
        <v>587</v>
      </c>
      <c r="Q78" s="55">
        <f t="shared" si="53"/>
        <v>-285</v>
      </c>
      <c r="R78" s="92">
        <f t="shared" ref="R78:R85" si="58">Q78/L78</f>
        <v>-1</v>
      </c>
      <c r="S78" s="74">
        <f t="shared" si="54"/>
        <v>0</v>
      </c>
      <c r="T78" s="79">
        <f t="shared" si="55"/>
        <v>0</v>
      </c>
      <c r="U78" s="60">
        <f t="shared" si="56"/>
        <v>-587</v>
      </c>
      <c r="X78" s="34">
        <f t="shared" si="41"/>
        <v>0</v>
      </c>
    </row>
    <row r="79" spans="1:24" x14ac:dyDescent="0.15">
      <c r="A79" s="196"/>
      <c r="B79" s="199"/>
      <c r="C79" s="7">
        <v>3</v>
      </c>
      <c r="D79" s="3" t="s">
        <v>69</v>
      </c>
      <c r="E79" s="119"/>
      <c r="F79" s="41">
        <f t="shared" si="44"/>
        <v>0</v>
      </c>
      <c r="G79" s="41"/>
      <c r="H79" s="41"/>
      <c r="I79" s="42"/>
      <c r="J79" s="160"/>
      <c r="K79" s="119">
        <v>44438</v>
      </c>
      <c r="L79" s="45">
        <f t="shared" si="57"/>
        <v>363</v>
      </c>
      <c r="M79" s="41">
        <v>362</v>
      </c>
      <c r="N79" s="41">
        <v>1</v>
      </c>
      <c r="O79" s="42">
        <v>0</v>
      </c>
      <c r="P79" s="160">
        <v>540</v>
      </c>
      <c r="Q79" s="55">
        <f t="shared" si="53"/>
        <v>-363</v>
      </c>
      <c r="R79" s="92">
        <f t="shared" si="58"/>
        <v>-1</v>
      </c>
      <c r="S79" s="74">
        <f t="shared" si="54"/>
        <v>-1</v>
      </c>
      <c r="T79" s="79">
        <f t="shared" si="55"/>
        <v>0</v>
      </c>
      <c r="U79" s="60">
        <f t="shared" si="56"/>
        <v>-540</v>
      </c>
      <c r="X79" s="34">
        <f t="shared" si="41"/>
        <v>0</v>
      </c>
    </row>
    <row r="80" spans="1:24" x14ac:dyDescent="0.15">
      <c r="A80" s="196"/>
      <c r="B80" s="199"/>
      <c r="C80" s="11">
        <v>4</v>
      </c>
      <c r="D80" s="12" t="s">
        <v>70</v>
      </c>
      <c r="E80" s="119"/>
      <c r="F80" s="41">
        <f t="shared" si="44"/>
        <v>0</v>
      </c>
      <c r="G80" s="41"/>
      <c r="H80" s="41"/>
      <c r="I80" s="42"/>
      <c r="J80" s="160"/>
      <c r="K80" s="119">
        <v>44442</v>
      </c>
      <c r="L80" s="45">
        <f t="shared" si="57"/>
        <v>150</v>
      </c>
      <c r="M80" s="41">
        <v>136</v>
      </c>
      <c r="N80" s="41">
        <v>14</v>
      </c>
      <c r="O80" s="42">
        <v>0</v>
      </c>
      <c r="P80" s="160">
        <v>300</v>
      </c>
      <c r="Q80" s="55">
        <f t="shared" si="53"/>
        <v>-150</v>
      </c>
      <c r="R80" s="92">
        <f t="shared" si="58"/>
        <v>-1</v>
      </c>
      <c r="S80" s="74">
        <f t="shared" si="54"/>
        <v>-14</v>
      </c>
      <c r="T80" s="79">
        <f t="shared" si="55"/>
        <v>0</v>
      </c>
      <c r="U80" s="60">
        <f t="shared" si="56"/>
        <v>-300</v>
      </c>
      <c r="X80" s="34">
        <f t="shared" si="41"/>
        <v>0</v>
      </c>
    </row>
    <row r="81" spans="1:24" x14ac:dyDescent="0.15">
      <c r="A81" s="196"/>
      <c r="B81" s="199"/>
      <c r="C81" s="7">
        <v>5</v>
      </c>
      <c r="D81" s="3" t="s">
        <v>71</v>
      </c>
      <c r="E81" s="119"/>
      <c r="F81" s="41">
        <f t="shared" si="44"/>
        <v>0</v>
      </c>
      <c r="G81" s="41"/>
      <c r="H81" s="41"/>
      <c r="I81" s="42"/>
      <c r="J81" s="160"/>
      <c r="K81" s="119">
        <v>44442</v>
      </c>
      <c r="L81" s="45">
        <f t="shared" si="57"/>
        <v>158</v>
      </c>
      <c r="M81" s="41">
        <v>158</v>
      </c>
      <c r="N81" s="41">
        <v>0</v>
      </c>
      <c r="O81" s="42">
        <v>0</v>
      </c>
      <c r="P81" s="160">
        <v>363</v>
      </c>
      <c r="Q81" s="55">
        <f t="shared" si="53"/>
        <v>-158</v>
      </c>
      <c r="R81" s="92">
        <f t="shared" si="58"/>
        <v>-1</v>
      </c>
      <c r="S81" s="74">
        <f t="shared" si="54"/>
        <v>0</v>
      </c>
      <c r="T81" s="79">
        <f t="shared" si="55"/>
        <v>0</v>
      </c>
      <c r="U81" s="60">
        <f t="shared" si="56"/>
        <v>-363</v>
      </c>
      <c r="X81" s="34">
        <f t="shared" si="41"/>
        <v>0</v>
      </c>
    </row>
    <row r="82" spans="1:24" x14ac:dyDescent="0.15">
      <c r="A82" s="196"/>
      <c r="B82" s="199"/>
      <c r="C82" s="11">
        <v>6</v>
      </c>
      <c r="D82" s="12" t="s">
        <v>72</v>
      </c>
      <c r="E82" s="119"/>
      <c r="F82" s="41">
        <f t="shared" si="44"/>
        <v>0</v>
      </c>
      <c r="G82" s="41"/>
      <c r="H82" s="41"/>
      <c r="I82" s="42"/>
      <c r="J82" s="160"/>
      <c r="K82" s="119">
        <v>44442</v>
      </c>
      <c r="L82" s="45">
        <f t="shared" si="57"/>
        <v>268</v>
      </c>
      <c r="M82" s="41">
        <v>268</v>
      </c>
      <c r="N82" s="41">
        <v>0</v>
      </c>
      <c r="O82" s="42">
        <v>0</v>
      </c>
      <c r="P82" s="160">
        <v>383</v>
      </c>
      <c r="Q82" s="55">
        <f t="shared" si="53"/>
        <v>-268</v>
      </c>
      <c r="R82" s="92">
        <f t="shared" si="58"/>
        <v>-1</v>
      </c>
      <c r="S82" s="74">
        <f t="shared" si="54"/>
        <v>0</v>
      </c>
      <c r="T82" s="79">
        <f t="shared" si="55"/>
        <v>0</v>
      </c>
      <c r="U82" s="60">
        <f t="shared" si="56"/>
        <v>-383</v>
      </c>
      <c r="X82" s="34">
        <f t="shared" si="41"/>
        <v>0</v>
      </c>
    </row>
    <row r="83" spans="1:24" x14ac:dyDescent="0.15">
      <c r="A83" s="196"/>
      <c r="B83" s="199"/>
      <c r="C83" s="7">
        <v>7</v>
      </c>
      <c r="D83" s="3" t="s">
        <v>73</v>
      </c>
      <c r="E83" s="119"/>
      <c r="F83" s="41">
        <f t="shared" si="44"/>
        <v>0</v>
      </c>
      <c r="G83" s="41"/>
      <c r="H83" s="41"/>
      <c r="I83" s="42"/>
      <c r="J83" s="160"/>
      <c r="K83" s="119">
        <v>44445</v>
      </c>
      <c r="L83" s="45">
        <f t="shared" si="57"/>
        <v>279</v>
      </c>
      <c r="M83" s="41">
        <v>279</v>
      </c>
      <c r="N83" s="41">
        <v>0</v>
      </c>
      <c r="O83" s="42">
        <v>0</v>
      </c>
      <c r="P83" s="160">
        <v>705</v>
      </c>
      <c r="Q83" s="55">
        <f t="shared" si="53"/>
        <v>-279</v>
      </c>
      <c r="R83" s="92">
        <f t="shared" si="58"/>
        <v>-1</v>
      </c>
      <c r="S83" s="74">
        <f t="shared" si="54"/>
        <v>0</v>
      </c>
      <c r="T83" s="79">
        <f t="shared" si="55"/>
        <v>0</v>
      </c>
      <c r="U83" s="60">
        <f t="shared" si="56"/>
        <v>-705</v>
      </c>
      <c r="X83" s="34">
        <f t="shared" si="41"/>
        <v>0</v>
      </c>
    </row>
    <row r="84" spans="1:24" x14ac:dyDescent="0.15">
      <c r="A84" s="196"/>
      <c r="B84" s="199"/>
      <c r="C84" s="11">
        <v>8</v>
      </c>
      <c r="D84" s="25" t="s">
        <v>74</v>
      </c>
      <c r="E84" s="119"/>
      <c r="F84" s="41">
        <f t="shared" si="44"/>
        <v>0</v>
      </c>
      <c r="G84" s="41"/>
      <c r="H84" s="41"/>
      <c r="I84" s="42"/>
      <c r="J84" s="160"/>
      <c r="K84" s="119">
        <v>44445</v>
      </c>
      <c r="L84" s="45">
        <f t="shared" si="57"/>
        <v>435</v>
      </c>
      <c r="M84" s="41">
        <v>435</v>
      </c>
      <c r="N84" s="41">
        <v>0</v>
      </c>
      <c r="O84" s="42">
        <v>0</v>
      </c>
      <c r="P84" s="160">
        <v>1409</v>
      </c>
      <c r="Q84" s="55">
        <f t="shared" si="53"/>
        <v>-435</v>
      </c>
      <c r="R84" s="92">
        <f t="shared" si="58"/>
        <v>-1</v>
      </c>
      <c r="S84" s="74">
        <f t="shared" si="54"/>
        <v>0</v>
      </c>
      <c r="T84" s="79">
        <f t="shared" si="55"/>
        <v>0</v>
      </c>
      <c r="U84" s="60">
        <f t="shared" si="56"/>
        <v>-1409</v>
      </c>
      <c r="X84" s="34">
        <f t="shared" si="41"/>
        <v>0</v>
      </c>
    </row>
    <row r="85" spans="1:24" ht="14.25" thickBot="1" x14ac:dyDescent="0.2">
      <c r="A85" s="196"/>
      <c r="B85" s="199"/>
      <c r="C85" s="13">
        <v>9</v>
      </c>
      <c r="D85" s="26" t="s">
        <v>75</v>
      </c>
      <c r="E85" s="120"/>
      <c r="F85" s="41">
        <f t="shared" si="44"/>
        <v>0</v>
      </c>
      <c r="G85" s="43"/>
      <c r="H85" s="43"/>
      <c r="I85" s="44"/>
      <c r="J85" s="161"/>
      <c r="K85" s="120">
        <v>44445</v>
      </c>
      <c r="L85" s="45">
        <f t="shared" si="57"/>
        <v>96</v>
      </c>
      <c r="M85" s="43">
        <v>96</v>
      </c>
      <c r="N85" s="43">
        <v>0</v>
      </c>
      <c r="O85" s="44">
        <v>0</v>
      </c>
      <c r="P85" s="161">
        <v>237</v>
      </c>
      <c r="Q85" s="55">
        <f t="shared" si="53"/>
        <v>-96</v>
      </c>
      <c r="R85" s="135">
        <f t="shared" si="58"/>
        <v>-1</v>
      </c>
      <c r="S85" s="101">
        <f t="shared" si="54"/>
        <v>0</v>
      </c>
      <c r="T85" s="80">
        <f t="shared" si="55"/>
        <v>0</v>
      </c>
      <c r="U85" s="68">
        <f t="shared" si="56"/>
        <v>-237</v>
      </c>
      <c r="X85" s="34">
        <f t="shared" si="41"/>
        <v>0</v>
      </c>
    </row>
    <row r="86" spans="1:24" ht="15" thickTop="1" thickBot="1" x14ac:dyDescent="0.2">
      <c r="A86" s="196"/>
      <c r="B86" s="200"/>
      <c r="C86" s="211" t="s">
        <v>18</v>
      </c>
      <c r="D86" s="195"/>
      <c r="E86" s="123"/>
      <c r="F86" s="110">
        <f>SUBTOTAL(9,F77:F85)</f>
        <v>0</v>
      </c>
      <c r="G86" s="139">
        <f t="shared" ref="G86" si="59">SUBTOTAL(9,G77:G85)</f>
        <v>0</v>
      </c>
      <c r="H86" s="110">
        <f t="shared" ref="H86:Q86" si="60">SUBTOTAL(9,H77:H85)</f>
        <v>0</v>
      </c>
      <c r="I86" s="139">
        <f t="shared" si="60"/>
        <v>0</v>
      </c>
      <c r="J86" s="162">
        <f t="shared" si="60"/>
        <v>0</v>
      </c>
      <c r="K86" s="123"/>
      <c r="L86" s="110">
        <f>SUBTOTAL(9,L77:L85)</f>
        <v>2306</v>
      </c>
      <c r="M86" s="139">
        <f t="shared" ref="M86:O86" si="61">SUBTOTAL(9,M77:M85)</f>
        <v>2291</v>
      </c>
      <c r="N86" s="110">
        <f t="shared" si="61"/>
        <v>15</v>
      </c>
      <c r="O86" s="139">
        <f t="shared" si="61"/>
        <v>0</v>
      </c>
      <c r="P86" s="105">
        <f t="shared" si="60"/>
        <v>4774</v>
      </c>
      <c r="Q86" s="106">
        <f t="shared" si="60"/>
        <v>-2306</v>
      </c>
      <c r="R86" s="107">
        <f>Q86/L86</f>
        <v>-1</v>
      </c>
      <c r="S86" s="108">
        <f>SUBTOTAL(9,S77:S85)</f>
        <v>-15</v>
      </c>
      <c r="T86" s="108">
        <f>SUBTOTAL(9,T77:T85)</f>
        <v>0</v>
      </c>
      <c r="U86" s="109">
        <f>SUBTOTAL(9,U77:U85)</f>
        <v>-4774</v>
      </c>
      <c r="X86" s="34">
        <f t="shared" si="41"/>
        <v>0</v>
      </c>
    </row>
    <row r="87" spans="1:24" ht="14.25" thickBot="1" x14ac:dyDescent="0.2">
      <c r="A87" s="197"/>
      <c r="B87" s="185" t="s">
        <v>76</v>
      </c>
      <c r="C87" s="186"/>
      <c r="D87" s="203"/>
      <c r="E87" s="142"/>
      <c r="F87" s="117">
        <f>SUBTOTAL(9,F59:F86)</f>
        <v>0</v>
      </c>
      <c r="G87" s="140">
        <f t="shared" ref="G87" si="62">SUBTOTAL(9,G59:G86)</f>
        <v>0</v>
      </c>
      <c r="H87" s="117">
        <f t="shared" ref="H87:Q87" si="63">SUBTOTAL(9,H59:H86)</f>
        <v>0</v>
      </c>
      <c r="I87" s="159">
        <f t="shared" si="63"/>
        <v>0</v>
      </c>
      <c r="J87" s="164">
        <f t="shared" si="63"/>
        <v>0</v>
      </c>
      <c r="K87" s="142"/>
      <c r="L87" s="117">
        <f>SUBTOTAL(9,L59:L86)</f>
        <v>13669</v>
      </c>
      <c r="M87" s="140">
        <f t="shared" ref="M87:O87" si="64">SUBTOTAL(9,M59:M86)</f>
        <v>12663</v>
      </c>
      <c r="N87" s="117">
        <f t="shared" si="64"/>
        <v>663</v>
      </c>
      <c r="O87" s="159">
        <f t="shared" si="64"/>
        <v>343</v>
      </c>
      <c r="P87" s="167">
        <f t="shared" si="63"/>
        <v>24239</v>
      </c>
      <c r="Q87" s="97">
        <f t="shared" si="63"/>
        <v>-13669</v>
      </c>
      <c r="R87" s="98">
        <f>Q87/L87</f>
        <v>-1</v>
      </c>
      <c r="S87" s="99">
        <f>SUBTOTAL(9,S59:S86)</f>
        <v>-663</v>
      </c>
      <c r="T87" s="99">
        <f>SUBTOTAL(9,T59:T86)</f>
        <v>-343</v>
      </c>
      <c r="U87" s="100">
        <f>SUBTOTAL(9,U59:U86)</f>
        <v>-24239</v>
      </c>
      <c r="X87" s="34">
        <f t="shared" si="41"/>
        <v>0</v>
      </c>
    </row>
    <row r="88" spans="1:24" ht="15" thickTop="1" thickBot="1" x14ac:dyDescent="0.2">
      <c r="A88" s="193" t="s">
        <v>77</v>
      </c>
      <c r="B88" s="194"/>
      <c r="C88" s="194"/>
      <c r="D88" s="195"/>
      <c r="E88" s="126"/>
      <c r="F88" s="103">
        <f>SUBTOTAL(9,F8:F87)</f>
        <v>0</v>
      </c>
      <c r="G88" s="141">
        <f t="shared" ref="G88:J88" si="65">SUBTOTAL(9,G8:G87)</f>
        <v>0</v>
      </c>
      <c r="H88" s="103">
        <f t="shared" si="65"/>
        <v>0</v>
      </c>
      <c r="I88" s="141">
        <f t="shared" si="65"/>
        <v>0</v>
      </c>
      <c r="J88" s="162">
        <f t="shared" si="65"/>
        <v>0</v>
      </c>
      <c r="K88" s="126"/>
      <c r="L88" s="103">
        <f>SUBTOTAL(9,L8:L87)</f>
        <v>40329</v>
      </c>
      <c r="M88" s="141">
        <f t="shared" ref="M88:O88" si="66">SUBTOTAL(9,M8:M87)</f>
        <v>35485</v>
      </c>
      <c r="N88" s="103">
        <f t="shared" si="66"/>
        <v>2597</v>
      </c>
      <c r="O88" s="141">
        <f t="shared" si="66"/>
        <v>2184</v>
      </c>
      <c r="P88" s="105">
        <f>SUBTOTAL(9,P8:P87)</f>
        <v>59200</v>
      </c>
      <c r="Q88" s="106">
        <f>SUBTOTAL(9,Q8:Q87)</f>
        <v>-40329</v>
      </c>
      <c r="R88" s="107">
        <f>Q88/L88</f>
        <v>-1</v>
      </c>
      <c r="S88" s="108">
        <f>SUBTOTAL(9,S8:S87)</f>
        <v>-2597</v>
      </c>
      <c r="T88" s="108">
        <f>SUBTOTAL(9,T8:T87)</f>
        <v>-2184</v>
      </c>
      <c r="U88" s="109">
        <f>SUBTOTAL(9,U8:U87)</f>
        <v>-59200</v>
      </c>
      <c r="X88" s="34">
        <f t="shared" si="41"/>
        <v>0</v>
      </c>
    </row>
    <row r="89" spans="1:24" x14ac:dyDescent="0.15">
      <c r="E89" s="127"/>
      <c r="F89" s="52"/>
      <c r="G89" s="52"/>
      <c r="H89" s="52"/>
      <c r="I89" s="52"/>
      <c r="J89" s="53"/>
      <c r="K89" s="127"/>
      <c r="L89" s="52"/>
      <c r="M89" s="52"/>
      <c r="N89" s="52"/>
      <c r="O89" s="52"/>
      <c r="P89" s="54"/>
      <c r="Q89" s="71"/>
      <c r="R89" s="86"/>
      <c r="S89" s="71"/>
      <c r="T89" s="71"/>
      <c r="U89" s="72"/>
    </row>
    <row r="90" spans="1:24" ht="14.25" thickBot="1" x14ac:dyDescent="0.2">
      <c r="A90" t="s">
        <v>78</v>
      </c>
      <c r="E90" s="127"/>
      <c r="F90" s="52"/>
      <c r="G90" s="52"/>
      <c r="H90" s="52"/>
      <c r="I90" s="52"/>
      <c r="J90" s="53"/>
      <c r="K90" s="127"/>
      <c r="L90" s="52"/>
      <c r="M90" s="52"/>
      <c r="N90" s="52"/>
      <c r="O90" s="52"/>
      <c r="P90" s="149"/>
      <c r="Q90" s="71"/>
      <c r="R90" s="86"/>
      <c r="S90" s="71"/>
      <c r="T90" s="71"/>
      <c r="U90" s="72"/>
    </row>
    <row r="91" spans="1:24" ht="13.5" customHeight="1" x14ac:dyDescent="0.15">
      <c r="A91" s="187" t="s">
        <v>93</v>
      </c>
      <c r="B91" s="188"/>
      <c r="C91" s="188"/>
      <c r="D91" s="189"/>
      <c r="E91" s="174" t="s">
        <v>102</v>
      </c>
      <c r="F91" s="176" t="s">
        <v>89</v>
      </c>
      <c r="G91" s="81"/>
      <c r="H91" s="82"/>
      <c r="I91" s="82"/>
      <c r="J91" s="168" t="s">
        <v>84</v>
      </c>
      <c r="K91" s="174" t="s">
        <v>102</v>
      </c>
      <c r="L91" s="176" t="s">
        <v>89</v>
      </c>
      <c r="M91" s="81"/>
      <c r="N91" s="82"/>
      <c r="O91" s="82"/>
      <c r="P91" s="168" t="s">
        <v>84</v>
      </c>
      <c r="Q91" s="170" t="s">
        <v>90</v>
      </c>
      <c r="R91" s="150"/>
      <c r="S91" s="150"/>
      <c r="T91" s="151"/>
      <c r="U91" s="172" t="s">
        <v>1</v>
      </c>
    </row>
    <row r="92" spans="1:24" ht="27" customHeight="1" thickBot="1" x14ac:dyDescent="0.2">
      <c r="A92" s="190"/>
      <c r="B92" s="191"/>
      <c r="C92" s="191"/>
      <c r="D92" s="192"/>
      <c r="E92" s="175"/>
      <c r="F92" s="177"/>
      <c r="G92" s="155" t="s">
        <v>104</v>
      </c>
      <c r="H92" s="146" t="s">
        <v>113</v>
      </c>
      <c r="I92" s="156" t="s">
        <v>112</v>
      </c>
      <c r="J92" s="169"/>
      <c r="K92" s="175"/>
      <c r="L92" s="177"/>
      <c r="M92" s="155" t="s">
        <v>104</v>
      </c>
      <c r="N92" s="146" t="s">
        <v>113</v>
      </c>
      <c r="O92" s="156" t="s">
        <v>112</v>
      </c>
      <c r="P92" s="169"/>
      <c r="Q92" s="171"/>
      <c r="R92" s="90" t="s">
        <v>2</v>
      </c>
      <c r="S92" s="91" t="s">
        <v>85</v>
      </c>
      <c r="T92" s="91" t="s">
        <v>95</v>
      </c>
      <c r="U92" s="173"/>
    </row>
    <row r="93" spans="1:24" x14ac:dyDescent="0.15">
      <c r="A93" s="196" t="s">
        <v>79</v>
      </c>
      <c r="B93" s="198" t="s">
        <v>100</v>
      </c>
      <c r="C93" s="5">
        <v>1</v>
      </c>
      <c r="D93" s="1" t="s">
        <v>98</v>
      </c>
      <c r="E93" s="118"/>
      <c r="F93" s="41">
        <f t="shared" ref="F93" si="67">SUM(G93:I93)</f>
        <v>0</v>
      </c>
      <c r="G93" s="38"/>
      <c r="H93" s="38"/>
      <c r="I93" s="39"/>
      <c r="J93" s="40"/>
      <c r="K93" s="118">
        <v>44442</v>
      </c>
      <c r="L93" s="45">
        <f>SUM(M93:O93)</f>
        <v>31</v>
      </c>
      <c r="M93" s="38">
        <v>31</v>
      </c>
      <c r="N93" s="38">
        <v>0</v>
      </c>
      <c r="O93" s="39">
        <v>0</v>
      </c>
      <c r="P93" s="40">
        <v>80</v>
      </c>
      <c r="Q93" s="55">
        <f>F93-L93</f>
        <v>-31</v>
      </c>
      <c r="R93" s="92">
        <f>Q93/L93</f>
        <v>-1</v>
      </c>
      <c r="S93" s="56">
        <f t="shared" ref="S93:T96" si="68">H93-N93</f>
        <v>0</v>
      </c>
      <c r="T93" s="57">
        <f t="shared" si="68"/>
        <v>0</v>
      </c>
      <c r="U93" s="58">
        <f t="shared" ref="U93:U96" si="69">J93-P93</f>
        <v>-80</v>
      </c>
    </row>
    <row r="94" spans="1:24" x14ac:dyDescent="0.15">
      <c r="A94" s="196"/>
      <c r="B94" s="199"/>
      <c r="C94" s="10">
        <v>2</v>
      </c>
      <c r="D94" s="20" t="s">
        <v>80</v>
      </c>
      <c r="E94" s="119"/>
      <c r="F94" s="45">
        <v>0</v>
      </c>
      <c r="G94" s="41">
        <v>0</v>
      </c>
      <c r="H94" s="41">
        <v>0</v>
      </c>
      <c r="I94" s="42">
        <v>0</v>
      </c>
      <c r="J94" s="160">
        <v>0</v>
      </c>
      <c r="K94" s="119">
        <v>44446</v>
      </c>
      <c r="L94" s="45">
        <f t="shared" ref="L94:L96" si="70">SUM(M94:O94)</f>
        <v>0</v>
      </c>
      <c r="M94" s="41">
        <v>0</v>
      </c>
      <c r="N94" s="41">
        <v>0</v>
      </c>
      <c r="O94" s="42">
        <v>0</v>
      </c>
      <c r="P94" s="160">
        <v>25</v>
      </c>
      <c r="Q94" s="55">
        <f>F94-L94</f>
        <v>0</v>
      </c>
      <c r="R94" s="152"/>
      <c r="S94" s="56">
        <f t="shared" si="68"/>
        <v>0</v>
      </c>
      <c r="T94" s="59">
        <f t="shared" si="68"/>
        <v>0</v>
      </c>
      <c r="U94" s="60">
        <f t="shared" si="69"/>
        <v>-25</v>
      </c>
    </row>
    <row r="95" spans="1:24" x14ac:dyDescent="0.15">
      <c r="A95" s="196"/>
      <c r="B95" s="199"/>
      <c r="C95" s="2">
        <v>3</v>
      </c>
      <c r="D95" s="3" t="s">
        <v>97</v>
      </c>
      <c r="E95" s="128"/>
      <c r="F95" s="41">
        <f t="shared" ref="F95:F96" si="71">SUM(G95:I95)</f>
        <v>0</v>
      </c>
      <c r="G95" s="61"/>
      <c r="H95" s="61"/>
      <c r="I95" s="62"/>
      <c r="J95" s="166"/>
      <c r="K95" s="128">
        <v>44434</v>
      </c>
      <c r="L95" s="45">
        <f t="shared" si="70"/>
        <v>1</v>
      </c>
      <c r="M95" s="61">
        <v>1</v>
      </c>
      <c r="N95" s="61">
        <v>0</v>
      </c>
      <c r="O95" s="62">
        <v>0</v>
      </c>
      <c r="P95" s="166">
        <v>10</v>
      </c>
      <c r="Q95" s="55">
        <f>F95-L95</f>
        <v>-1</v>
      </c>
      <c r="R95" s="92">
        <f>Q95/L95</f>
        <v>-1</v>
      </c>
      <c r="S95" s="63">
        <f t="shared" si="68"/>
        <v>0</v>
      </c>
      <c r="T95" s="64">
        <f t="shared" si="68"/>
        <v>0</v>
      </c>
      <c r="U95" s="65">
        <f t="shared" si="69"/>
        <v>-10</v>
      </c>
    </row>
    <row r="96" spans="1:24" ht="14.25" thickBot="1" x14ac:dyDescent="0.2">
      <c r="A96" s="196"/>
      <c r="B96" s="199"/>
      <c r="C96" s="30">
        <v>4</v>
      </c>
      <c r="D96" s="14" t="s">
        <v>94</v>
      </c>
      <c r="E96" s="120"/>
      <c r="F96" s="41">
        <f t="shared" si="71"/>
        <v>0</v>
      </c>
      <c r="G96" s="43"/>
      <c r="H96" s="43"/>
      <c r="I96" s="44"/>
      <c r="J96" s="161"/>
      <c r="K96" s="120">
        <v>44432</v>
      </c>
      <c r="L96" s="45">
        <f t="shared" si="70"/>
        <v>37</v>
      </c>
      <c r="M96" s="43">
        <v>37</v>
      </c>
      <c r="N96" s="43">
        <v>0</v>
      </c>
      <c r="O96" s="44">
        <v>0</v>
      </c>
      <c r="P96" s="161">
        <v>65</v>
      </c>
      <c r="Q96" s="55">
        <f>F96-L96</f>
        <v>-37</v>
      </c>
      <c r="R96" s="133">
        <f t="shared" ref="R96" si="72">Q96/L96</f>
        <v>-1</v>
      </c>
      <c r="S96" s="66">
        <f t="shared" si="68"/>
        <v>0</v>
      </c>
      <c r="T96" s="67">
        <f t="shared" si="68"/>
        <v>0</v>
      </c>
      <c r="U96" s="68">
        <f t="shared" si="69"/>
        <v>-65</v>
      </c>
    </row>
    <row r="97" spans="1:21" ht="15" thickTop="1" thickBot="1" x14ac:dyDescent="0.2">
      <c r="A97" s="196"/>
      <c r="B97" s="200"/>
      <c r="C97" s="201" t="s">
        <v>83</v>
      </c>
      <c r="D97" s="202"/>
      <c r="E97" s="123"/>
      <c r="F97" s="110">
        <f t="shared" ref="F97:G97" si="73">SUBTOTAL(9,F93:F96)</f>
        <v>0</v>
      </c>
      <c r="G97" s="139">
        <f t="shared" si="73"/>
        <v>0</v>
      </c>
      <c r="H97" s="110">
        <f t="shared" ref="H97:P97" si="74">SUBTOTAL(9,H93:H96)</f>
        <v>0</v>
      </c>
      <c r="I97" s="139">
        <f t="shared" si="74"/>
        <v>0</v>
      </c>
      <c r="J97" s="162">
        <f t="shared" si="74"/>
        <v>0</v>
      </c>
      <c r="K97" s="123"/>
      <c r="L97" s="110">
        <f t="shared" ref="L97:O97" si="75">SUBTOTAL(9,L93:L96)</f>
        <v>69</v>
      </c>
      <c r="M97" s="139">
        <f t="shared" si="75"/>
        <v>69</v>
      </c>
      <c r="N97" s="110">
        <f t="shared" si="75"/>
        <v>0</v>
      </c>
      <c r="O97" s="139">
        <f t="shared" si="75"/>
        <v>0</v>
      </c>
      <c r="P97" s="105">
        <f t="shared" si="74"/>
        <v>180</v>
      </c>
      <c r="Q97" s="106">
        <f>SUBTOTAL(9,Q93:Q96)</f>
        <v>-69</v>
      </c>
      <c r="R97" s="134">
        <f>Q97/L97</f>
        <v>-1</v>
      </c>
      <c r="S97" s="108">
        <f>SUBTOTAL(9,S93:S96)</f>
        <v>0</v>
      </c>
      <c r="T97" s="108">
        <f>SUBTOTAL(9,T93:T96)</f>
        <v>0</v>
      </c>
      <c r="U97" s="109">
        <f>SUBTOTAL(9,U93:U96)</f>
        <v>-180</v>
      </c>
    </row>
    <row r="98" spans="1:21" ht="14.25" thickBot="1" x14ac:dyDescent="0.2">
      <c r="A98" s="197"/>
      <c r="B98" s="185" t="s">
        <v>81</v>
      </c>
      <c r="C98" s="186"/>
      <c r="D98" s="203"/>
      <c r="E98" s="142"/>
      <c r="F98" s="117">
        <f t="shared" ref="F98:G98" si="76">SUBTOTAL(9,F93:F97)</f>
        <v>0</v>
      </c>
      <c r="G98" s="140">
        <f t="shared" si="76"/>
        <v>0</v>
      </c>
      <c r="H98" s="117">
        <f t="shared" ref="H98:P98" si="77">SUBTOTAL(9,H93:H97)</f>
        <v>0</v>
      </c>
      <c r="I98" s="159">
        <f t="shared" si="77"/>
        <v>0</v>
      </c>
      <c r="J98" s="164">
        <f t="shared" si="77"/>
        <v>0</v>
      </c>
      <c r="K98" s="142"/>
      <c r="L98" s="117">
        <f t="shared" ref="L98:O98" si="78">SUBTOTAL(9,L93:L97)</f>
        <v>69</v>
      </c>
      <c r="M98" s="140">
        <f t="shared" si="78"/>
        <v>69</v>
      </c>
      <c r="N98" s="117">
        <f t="shared" si="78"/>
        <v>0</v>
      </c>
      <c r="O98" s="159">
        <f t="shared" si="78"/>
        <v>0</v>
      </c>
      <c r="P98" s="167">
        <f t="shared" si="77"/>
        <v>180</v>
      </c>
      <c r="Q98" s="97">
        <f>SUBTOTAL(9,Q93:Q97)</f>
        <v>-69</v>
      </c>
      <c r="R98" s="98">
        <f>Q98/L98</f>
        <v>-1</v>
      </c>
      <c r="S98" s="99">
        <f>SUBTOTAL(9,S93:S97)</f>
        <v>0</v>
      </c>
      <c r="T98" s="99">
        <f>SUBTOTAL(9,T93:T97)</f>
        <v>0</v>
      </c>
      <c r="U98" s="100">
        <f>SUBTOTAL(9,U93:U97)</f>
        <v>-180</v>
      </c>
    </row>
    <row r="99" spans="1:21" x14ac:dyDescent="0.15">
      <c r="E99" s="129"/>
      <c r="F99" s="69"/>
      <c r="G99" s="69"/>
      <c r="H99" s="69"/>
      <c r="I99" s="69"/>
      <c r="J99" s="70"/>
      <c r="K99" s="129"/>
      <c r="L99" s="69"/>
      <c r="M99" s="69"/>
      <c r="N99" s="69"/>
      <c r="O99" s="69"/>
      <c r="P99" s="72"/>
      <c r="Q99" s="71"/>
      <c r="R99" s="136"/>
      <c r="S99" s="71"/>
      <c r="T99" s="71"/>
      <c r="U99" s="72"/>
    </row>
    <row r="100" spans="1:21" ht="14.25" thickBot="1" x14ac:dyDescent="0.2">
      <c r="A100" t="s">
        <v>82</v>
      </c>
      <c r="E100" s="129"/>
      <c r="F100" s="69"/>
      <c r="G100" s="69"/>
      <c r="H100" s="69"/>
      <c r="I100" s="69"/>
      <c r="J100" s="70"/>
      <c r="K100" s="129"/>
      <c r="L100" s="69"/>
      <c r="M100" s="69"/>
      <c r="N100" s="69"/>
      <c r="O100" s="69"/>
      <c r="P100" s="73"/>
      <c r="Q100" s="71"/>
      <c r="R100" s="136"/>
      <c r="S100" s="71"/>
      <c r="T100" s="71"/>
      <c r="U100" s="73"/>
    </row>
    <row r="101" spans="1:21" ht="13.5" customHeight="1" x14ac:dyDescent="0.15">
      <c r="A101" s="187" t="s">
        <v>93</v>
      </c>
      <c r="B101" s="188"/>
      <c r="C101" s="188"/>
      <c r="D101" s="189"/>
      <c r="E101" s="174" t="s">
        <v>102</v>
      </c>
      <c r="F101" s="176" t="s">
        <v>89</v>
      </c>
      <c r="G101" s="82"/>
      <c r="H101" s="82"/>
      <c r="I101" s="82"/>
      <c r="J101" s="168" t="s">
        <v>84</v>
      </c>
      <c r="K101" s="174" t="s">
        <v>102</v>
      </c>
      <c r="L101" s="176" t="s">
        <v>89</v>
      </c>
      <c r="M101" s="82"/>
      <c r="N101" s="82"/>
      <c r="O101" s="82"/>
      <c r="P101" s="168" t="s">
        <v>84</v>
      </c>
      <c r="Q101" s="170" t="s">
        <v>90</v>
      </c>
      <c r="R101" s="150"/>
      <c r="S101" s="150"/>
      <c r="T101" s="151"/>
      <c r="U101" s="172" t="s">
        <v>1</v>
      </c>
    </row>
    <row r="102" spans="1:21" ht="24.75" customHeight="1" thickBot="1" x14ac:dyDescent="0.2">
      <c r="A102" s="190"/>
      <c r="B102" s="191"/>
      <c r="C102" s="191"/>
      <c r="D102" s="192"/>
      <c r="E102" s="175"/>
      <c r="F102" s="177"/>
      <c r="G102" s="155" t="s">
        <v>104</v>
      </c>
      <c r="H102" s="146" t="s">
        <v>113</v>
      </c>
      <c r="I102" s="156" t="s">
        <v>112</v>
      </c>
      <c r="J102" s="169"/>
      <c r="K102" s="175"/>
      <c r="L102" s="177"/>
      <c r="M102" s="155" t="s">
        <v>104</v>
      </c>
      <c r="N102" s="146" t="s">
        <v>113</v>
      </c>
      <c r="O102" s="156" t="s">
        <v>112</v>
      </c>
      <c r="P102" s="169"/>
      <c r="Q102" s="171"/>
      <c r="R102" s="90" t="s">
        <v>2</v>
      </c>
      <c r="S102" s="91" t="s">
        <v>85</v>
      </c>
      <c r="T102" s="91" t="s">
        <v>95</v>
      </c>
      <c r="U102" s="173"/>
    </row>
    <row r="103" spans="1:21" x14ac:dyDescent="0.15">
      <c r="A103" s="4" t="s">
        <v>3</v>
      </c>
      <c r="B103" s="2"/>
      <c r="C103" s="2"/>
      <c r="D103" s="1"/>
      <c r="E103" s="130"/>
      <c r="F103" s="45">
        <f>SUM(G103:I103)</f>
        <v>0</v>
      </c>
      <c r="G103" s="38">
        <f>G56</f>
        <v>0</v>
      </c>
      <c r="H103" s="38">
        <f>H56</f>
        <v>0</v>
      </c>
      <c r="I103" s="39">
        <f>I56</f>
        <v>0</v>
      </c>
      <c r="J103" s="40">
        <f>J56</f>
        <v>0</v>
      </c>
      <c r="K103" s="130"/>
      <c r="L103" s="45">
        <f>SUM(M103:O103)</f>
        <v>26597</v>
      </c>
      <c r="M103" s="38">
        <f>M56</f>
        <v>22822</v>
      </c>
      <c r="N103" s="38">
        <f>N56</f>
        <v>1934</v>
      </c>
      <c r="O103" s="39">
        <f>O56</f>
        <v>1841</v>
      </c>
      <c r="P103" s="40">
        <f>P56</f>
        <v>34961</v>
      </c>
      <c r="Q103" s="55">
        <f>F103-L103</f>
        <v>-26597</v>
      </c>
      <c r="R103" s="102">
        <f>Q103/L103</f>
        <v>-1</v>
      </c>
      <c r="S103" s="74">
        <f t="shared" ref="S103:U105" si="79">H103-N103</f>
        <v>-1934</v>
      </c>
      <c r="T103" s="75">
        <f t="shared" si="79"/>
        <v>-1841</v>
      </c>
      <c r="U103" s="76">
        <f t="shared" si="79"/>
        <v>-34961</v>
      </c>
    </row>
    <row r="104" spans="1:21" x14ac:dyDescent="0.15">
      <c r="A104" s="18" t="s">
        <v>50</v>
      </c>
      <c r="B104" s="10"/>
      <c r="C104" s="10"/>
      <c r="D104" s="12"/>
      <c r="E104" s="131"/>
      <c r="F104" s="45">
        <f t="shared" ref="F104:F105" si="80">SUM(G104:I104)</f>
        <v>0</v>
      </c>
      <c r="G104" s="77">
        <f>G87</f>
        <v>0</v>
      </c>
      <c r="H104" s="77">
        <f>H87</f>
        <v>0</v>
      </c>
      <c r="I104" s="138">
        <f>I87</f>
        <v>0</v>
      </c>
      <c r="J104" s="78">
        <f>J87</f>
        <v>0</v>
      </c>
      <c r="K104" s="131"/>
      <c r="L104" s="45">
        <f t="shared" ref="L104:L105" si="81">SUM(M104:O104)</f>
        <v>13669</v>
      </c>
      <c r="M104" s="77">
        <f>M87</f>
        <v>12663</v>
      </c>
      <c r="N104" s="77">
        <f>N87</f>
        <v>663</v>
      </c>
      <c r="O104" s="138">
        <f>O87</f>
        <v>343</v>
      </c>
      <c r="P104" s="78">
        <f>P87</f>
        <v>24239</v>
      </c>
      <c r="Q104" s="55">
        <f>F104-L104</f>
        <v>-13669</v>
      </c>
      <c r="R104" s="102">
        <f t="shared" ref="R104:R105" si="82">Q104/L104</f>
        <v>-1</v>
      </c>
      <c r="S104" s="74">
        <f t="shared" si="79"/>
        <v>-663</v>
      </c>
      <c r="T104" s="79">
        <f t="shared" si="79"/>
        <v>-343</v>
      </c>
      <c r="U104" s="60">
        <f t="shared" si="79"/>
        <v>-24239</v>
      </c>
    </row>
    <row r="105" spans="1:21" ht="14.25" thickBot="1" x14ac:dyDescent="0.2">
      <c r="A105" s="17" t="s">
        <v>79</v>
      </c>
      <c r="B105" s="15"/>
      <c r="C105" s="15"/>
      <c r="D105" s="16"/>
      <c r="E105" s="132"/>
      <c r="F105" s="45">
        <f t="shared" si="80"/>
        <v>0</v>
      </c>
      <c r="G105" s="49">
        <f>G97</f>
        <v>0</v>
      </c>
      <c r="H105" s="49">
        <f>H98</f>
        <v>0</v>
      </c>
      <c r="I105" s="50">
        <f>I98</f>
        <v>0</v>
      </c>
      <c r="J105" s="51">
        <f>J97</f>
        <v>0</v>
      </c>
      <c r="K105" s="132"/>
      <c r="L105" s="45">
        <f t="shared" si="81"/>
        <v>69</v>
      </c>
      <c r="M105" s="49">
        <f>M97</f>
        <v>69</v>
      </c>
      <c r="N105" s="49">
        <f>N98</f>
        <v>0</v>
      </c>
      <c r="O105" s="50">
        <f>O98</f>
        <v>0</v>
      </c>
      <c r="P105" s="51">
        <f>P97</f>
        <v>180</v>
      </c>
      <c r="Q105" s="55">
        <f>F105-L105</f>
        <v>-69</v>
      </c>
      <c r="R105" s="137">
        <f t="shared" si="82"/>
        <v>-1</v>
      </c>
      <c r="S105" s="101">
        <f t="shared" si="79"/>
        <v>0</v>
      </c>
      <c r="T105" s="80">
        <f t="shared" si="79"/>
        <v>0</v>
      </c>
      <c r="U105" s="68">
        <f t="shared" si="79"/>
        <v>-180</v>
      </c>
    </row>
    <row r="106" spans="1:21" ht="15" thickTop="1" thickBot="1" x14ac:dyDescent="0.2">
      <c r="A106" s="113" t="s">
        <v>77</v>
      </c>
      <c r="B106" s="114"/>
      <c r="C106" s="114"/>
      <c r="D106" s="112"/>
      <c r="E106" s="123"/>
      <c r="F106" s="110">
        <f t="shared" ref="F106:J106" si="83">SUBTOTAL(9,F103:F105)</f>
        <v>0</v>
      </c>
      <c r="G106" s="139">
        <f t="shared" si="83"/>
        <v>0</v>
      </c>
      <c r="H106" s="110">
        <f t="shared" si="83"/>
        <v>0</v>
      </c>
      <c r="I106" s="139">
        <f t="shared" si="83"/>
        <v>0</v>
      </c>
      <c r="J106" s="162">
        <f t="shared" si="83"/>
        <v>0</v>
      </c>
      <c r="K106" s="123"/>
      <c r="L106" s="110">
        <f t="shared" ref="L106:O106" si="84">SUBTOTAL(9,L103:L105)</f>
        <v>40335</v>
      </c>
      <c r="M106" s="139">
        <f t="shared" si="84"/>
        <v>35554</v>
      </c>
      <c r="N106" s="110">
        <f t="shared" si="84"/>
        <v>2597</v>
      </c>
      <c r="O106" s="111">
        <f t="shared" si="84"/>
        <v>2184</v>
      </c>
      <c r="P106" s="104">
        <f>SUBTOTAL(9,P103:P105)</f>
        <v>59380</v>
      </c>
      <c r="Q106" s="106">
        <f>SUBTOTAL(9,Q103:Q105)</f>
        <v>-40335</v>
      </c>
      <c r="R106" s="107">
        <f>Q106/L106</f>
        <v>-1</v>
      </c>
      <c r="S106" s="108">
        <f>SUBTOTAL(9,S103:S105)</f>
        <v>-2597</v>
      </c>
      <c r="T106" s="108">
        <f>SUBTOTAL(9,T103:T105)</f>
        <v>-2184</v>
      </c>
      <c r="U106" s="109">
        <f>SUBTOTAL(9,U103:U105)</f>
        <v>-59380</v>
      </c>
    </row>
  </sheetData>
  <mergeCells count="57">
    <mergeCell ref="A5:D7"/>
    <mergeCell ref="B87:D87"/>
    <mergeCell ref="A59:A87"/>
    <mergeCell ref="B59:B73"/>
    <mergeCell ref="C73:D73"/>
    <mergeCell ref="B74:B76"/>
    <mergeCell ref="C76:D76"/>
    <mergeCell ref="B77:B86"/>
    <mergeCell ref="C86:D86"/>
    <mergeCell ref="A8:A56"/>
    <mergeCell ref="B8:B23"/>
    <mergeCell ref="C23:D23"/>
    <mergeCell ref="B24:B42"/>
    <mergeCell ref="C42:D42"/>
    <mergeCell ref="B43:B55"/>
    <mergeCell ref="C55:D55"/>
    <mergeCell ref="B56:D56"/>
    <mergeCell ref="A101:D102"/>
    <mergeCell ref="A88:D88"/>
    <mergeCell ref="A93:A98"/>
    <mergeCell ref="B93:B97"/>
    <mergeCell ref="C97:D97"/>
    <mergeCell ref="B98:D98"/>
    <mergeCell ref="A57:D58"/>
    <mergeCell ref="A91:D92"/>
    <mergeCell ref="L6:L7"/>
    <mergeCell ref="P6:P7"/>
    <mergeCell ref="U6:U7"/>
    <mergeCell ref="Q6:Q7"/>
    <mergeCell ref="E57:E58"/>
    <mergeCell ref="F57:F58"/>
    <mergeCell ref="J57:J58"/>
    <mergeCell ref="K57:K58"/>
    <mergeCell ref="L57:L58"/>
    <mergeCell ref="P57:P58"/>
    <mergeCell ref="Q57:Q58"/>
    <mergeCell ref="U57:U58"/>
    <mergeCell ref="E6:E7"/>
    <mergeCell ref="F6:F7"/>
    <mergeCell ref="J6:J7"/>
    <mergeCell ref="K6:K7"/>
    <mergeCell ref="P91:P92"/>
    <mergeCell ref="Q91:Q92"/>
    <mergeCell ref="U91:U92"/>
    <mergeCell ref="E101:E102"/>
    <mergeCell ref="F101:F102"/>
    <mergeCell ref="J101:J102"/>
    <mergeCell ref="K101:K102"/>
    <mergeCell ref="L101:L102"/>
    <mergeCell ref="P101:P102"/>
    <mergeCell ref="Q101:Q102"/>
    <mergeCell ref="U101:U102"/>
    <mergeCell ref="E91:E92"/>
    <mergeCell ref="F91:F92"/>
    <mergeCell ref="J91:J92"/>
    <mergeCell ref="K91:K92"/>
    <mergeCell ref="L91:L92"/>
  </mergeCells>
  <phoneticPr fontId="2"/>
  <conditionalFormatting sqref="Q8:U106">
    <cfRule type="expression" dxfId="0" priority="50">
      <formula>(Q8:U106)&lt;0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7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R3データ一覧（データブック用)</vt:lpstr>
      <vt:lpstr>'R3データ一覧（データブック用)'!Print_Area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小室　隆之</cp:lastModifiedBy>
  <cp:lastPrinted>2022-06-24T01:53:44Z</cp:lastPrinted>
  <dcterms:created xsi:type="dcterms:W3CDTF">2013-10-17T06:25:56Z</dcterms:created>
  <dcterms:modified xsi:type="dcterms:W3CDTF">2022-06-24T01:53:50Z</dcterms:modified>
</cp:coreProperties>
</file>