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E8E1FBFD-6170-4608-B97F-611B15C4F725}" xr6:coauthVersionLast="47" xr6:coauthVersionMax="47" xr10:uidLastSave="{00000000-0000-0000-0000-000000000000}"/>
  <bookViews>
    <workbookView xWindow="5400" yWindow="555" windowWidth="22755" windowHeight="15150" tabRatio="719" xr2:uid="{00000000-000D-0000-FFFF-FFFF00000000}"/>
  </bookViews>
  <sheets>
    <sheet name="事業所分経費" sheetId="1" r:id="rId1"/>
    <sheet name="在宅勤務等実施者の業務内容及び経費（実施者①）" sheetId="6" r:id="rId2"/>
    <sheet name="在宅勤務等実施者の業務内容及び経費（実施者②）" sheetId="15" r:id="rId3"/>
    <sheet name="在宅勤務等実施者の業務内容及び経費（実施者③）" sheetId="16" r:id="rId4"/>
  </sheets>
  <definedNames>
    <definedName name="_xlnm.Print_Area" localSheetId="1">'在宅勤務等実施者の業務内容及び経費（実施者①）'!$A$1:$J$38</definedName>
    <definedName name="_xlnm.Print_Area" localSheetId="2">'在宅勤務等実施者の業務内容及び経費（実施者②）'!$A$1:$J$38</definedName>
    <definedName name="_xlnm.Print_Area" localSheetId="3">'在宅勤務等実施者の業務内容及び経費（実施者③）'!$A$1:$J$38</definedName>
    <definedName name="_xlnm.Print_Area" localSheetId="0">事業所分経費!$A$1:$J$29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6" l="1"/>
  <c r="K35" i="16"/>
  <c r="K35" i="15"/>
  <c r="K34" i="15"/>
  <c r="K34" i="6"/>
  <c r="K35" i="6"/>
  <c r="J33" i="16"/>
  <c r="H33" i="16"/>
  <c r="I33" i="16"/>
  <c r="I33" i="15"/>
  <c r="H33" i="15"/>
  <c r="J33" i="15" s="1"/>
  <c r="J33" i="6"/>
  <c r="I33" i="6"/>
  <c r="H33" i="6"/>
  <c r="I27" i="16" l="1"/>
  <c r="I27" i="15"/>
  <c r="I27" i="6"/>
  <c r="K36" i="16"/>
  <c r="H36" i="16"/>
  <c r="J36" i="16" s="1"/>
  <c r="J35" i="16"/>
  <c r="H35" i="16"/>
  <c r="J34" i="16"/>
  <c r="H34" i="16"/>
  <c r="K33" i="16"/>
  <c r="K32" i="16"/>
  <c r="I32" i="16"/>
  <c r="H32" i="16"/>
  <c r="J32" i="16" s="1"/>
  <c r="K31" i="16"/>
  <c r="J31" i="16"/>
  <c r="I31" i="16"/>
  <c r="H31" i="16"/>
  <c r="K30" i="16"/>
  <c r="I30" i="16"/>
  <c r="H30" i="16"/>
  <c r="J30" i="16" s="1"/>
  <c r="K29" i="16"/>
  <c r="J29" i="16"/>
  <c r="I29" i="16"/>
  <c r="H29" i="16"/>
  <c r="K28" i="16"/>
  <c r="I28" i="16"/>
  <c r="H28" i="16"/>
  <c r="J28" i="16" s="1"/>
  <c r="K27" i="16"/>
  <c r="H27" i="16"/>
  <c r="J27" i="16" s="1"/>
  <c r="G3" i="16"/>
  <c r="K36" i="15"/>
  <c r="H36" i="15"/>
  <c r="J36" i="15" s="1"/>
  <c r="J35" i="15"/>
  <c r="H35" i="15"/>
  <c r="J34" i="15"/>
  <c r="H34" i="15"/>
  <c r="K33" i="15"/>
  <c r="K32" i="15"/>
  <c r="I32" i="15"/>
  <c r="H32" i="15"/>
  <c r="J32" i="15" s="1"/>
  <c r="K31" i="15"/>
  <c r="J31" i="15"/>
  <c r="I31" i="15"/>
  <c r="H31" i="15"/>
  <c r="K30" i="15"/>
  <c r="J30" i="15"/>
  <c r="I30" i="15"/>
  <c r="H30" i="15"/>
  <c r="K29" i="15"/>
  <c r="J29" i="15"/>
  <c r="I29" i="15"/>
  <c r="H29" i="15"/>
  <c r="K28" i="15"/>
  <c r="J28" i="15"/>
  <c r="I28" i="15"/>
  <c r="H28" i="15"/>
  <c r="K27" i="15"/>
  <c r="H27" i="15"/>
  <c r="J27" i="15" s="1"/>
  <c r="J37" i="15" s="1"/>
  <c r="J38" i="15" s="1"/>
  <c r="G3" i="15"/>
  <c r="J35" i="6"/>
  <c r="J36" i="6"/>
  <c r="H34" i="6"/>
  <c r="J34" i="6" s="1"/>
  <c r="H35" i="6"/>
  <c r="J37" i="16" l="1"/>
  <c r="J38" i="16" s="1"/>
  <c r="H21" i="1" l="1"/>
  <c r="H27" i="1"/>
  <c r="H25" i="1"/>
  <c r="H23" i="1"/>
  <c r="I28" i="1"/>
  <c r="I15" i="1"/>
  <c r="G3" i="6" l="1"/>
  <c r="K36" i="6" l="1"/>
  <c r="H36" i="6"/>
  <c r="K33" i="6"/>
  <c r="K32" i="6"/>
  <c r="I32" i="6"/>
  <c r="H32" i="6"/>
  <c r="J32" i="6" s="1"/>
  <c r="K31" i="6"/>
  <c r="I31" i="6"/>
  <c r="H31" i="6"/>
  <c r="J31" i="6" s="1"/>
  <c r="K30" i="6"/>
  <c r="I30" i="6"/>
  <c r="H30" i="6"/>
  <c r="J30" i="6" s="1"/>
  <c r="K29" i="6"/>
  <c r="I29" i="6"/>
  <c r="H29" i="6"/>
  <c r="J29" i="6" s="1"/>
  <c r="K28" i="6"/>
  <c r="I28" i="6"/>
  <c r="H28" i="6"/>
  <c r="J28" i="6" s="1"/>
  <c r="K27" i="6"/>
  <c r="H27" i="6"/>
  <c r="J27" i="6" s="1"/>
  <c r="J37" i="6" l="1"/>
  <c r="J38" i="6" s="1"/>
  <c r="I29" i="1" l="1"/>
  <c r="H28" i="1"/>
  <c r="J28" i="1" s="1"/>
  <c r="F20" i="1"/>
  <c r="I20" i="1" s="1"/>
  <c r="I19" i="1"/>
  <c r="H19" i="1"/>
  <c r="J19" i="1" s="1"/>
  <c r="J18" i="1"/>
  <c r="I18" i="1"/>
  <c r="H18" i="1"/>
  <c r="J17" i="1"/>
  <c r="I17" i="1"/>
  <c r="H17" i="1"/>
  <c r="I16" i="1"/>
  <c r="H16" i="1"/>
  <c r="J16" i="1" s="1"/>
  <c r="H15" i="1"/>
  <c r="J15" i="1" s="1"/>
  <c r="J29" i="1" l="1"/>
  <c r="H20" i="1"/>
  <c r="J20" i="1" s="1"/>
  <c r="J6" i="1" l="1"/>
  <c r="J8" i="1" s="1"/>
  <c r="J9" i="1" s="1"/>
  <c r="J12" i="1" l="1"/>
  <c r="J11" i="1" s="1"/>
  <c r="J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4F487C59-68B8-4399-9BF7-5CD55853A414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7467307D-433C-4B79-99D6-9E0E5AC9FDC9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A96E309C-82A9-4E2B-AD09-366154C7B614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45BE6AB7-C727-403C-BB2B-37F280EC55ED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CB533A0C-C252-478D-820C-DDD6E97D3606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E94FFC78-47A9-49E9-ABE6-302C2D489EAB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E7F81A11-26A3-44C9-A5CF-7DEF7FAF4255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B1689C74-06DB-4651-843F-2C4505B5049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9AB21D87-B672-4E1F-B8F1-5F0D92DB0EA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5909001C-12B7-442E-8E98-5F57EBC46B01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FF64F0B5-0C79-4182-8F21-5D3DE9714575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8B127184-1E4A-4762-B011-729B24D88E1B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73D1E37E-67E5-4E8B-99C8-25BA2E991EE2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2166B8F1-EF74-4B98-8676-97D161A57B4F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BCF02ABB-6F76-49D7-9ACD-C33CD5E0FF2D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22B3390C-B5CD-4EF2-B3C6-3B9F8185FADE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56E72476-950B-453B-8814-CC1887A0896D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69A3CE8C-01D2-4B40-B015-597F36DD108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C651D170-5BA0-4D26-A580-455BAD26CA06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19EEE6BF-9549-434E-9318-6048E98C636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C1697696-4EA8-4734-AB6D-514F43BA2AE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sharedStrings.xml><?xml version="1.0" encoding="utf-8"?>
<sst xmlns="http://schemas.openxmlformats.org/spreadsheetml/2006/main" count="195" uniqueCount="68">
  <si>
    <t>番号</t>
    <rPh sb="0" eb="2">
      <t>バンゴウ</t>
    </rPh>
    <phoneticPr fontId="2"/>
  </si>
  <si>
    <t>メーカー名・品名（型番）</t>
    <rPh sb="4" eb="5">
      <t>メイ</t>
    </rPh>
    <rPh sb="6" eb="8">
      <t>ヒンメイ</t>
    </rPh>
    <rPh sb="9" eb="11">
      <t>カタバン</t>
    </rPh>
    <phoneticPr fontId="2"/>
  </si>
  <si>
    <t>数量</t>
    <rPh sb="0" eb="2">
      <t>スウリョウ</t>
    </rPh>
    <phoneticPr fontId="2"/>
  </si>
  <si>
    <t>単価（円）
※税抜額を記載</t>
    <rPh sb="0" eb="2">
      <t>タンカ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</si>
  <si>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ＮＡＳ</t>
    <phoneticPr fontId="2"/>
  </si>
  <si>
    <t>ＵＴＭ</t>
    <phoneticPr fontId="2"/>
  </si>
  <si>
    <t>ＷＯＬ</t>
    <phoneticPr fontId="2"/>
  </si>
  <si>
    <t>会議用設備</t>
    <rPh sb="0" eb="2">
      <t>カイギ</t>
    </rPh>
    <rPh sb="2" eb="3">
      <t>ヨウ</t>
    </rPh>
    <rPh sb="3" eb="5">
      <t>セツビ</t>
    </rPh>
    <phoneticPr fontId="2"/>
  </si>
  <si>
    <t>モニタ</t>
    <phoneticPr fontId="2"/>
  </si>
  <si>
    <t>カメラ</t>
    <phoneticPr fontId="2"/>
  </si>
  <si>
    <t>小計（円）
※税抜額を記載</t>
    <rPh sb="0" eb="2">
      <t>ショウケイ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</si>
  <si>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機器種別</t>
    <rPh sb="0" eb="2">
      <t>キキ</t>
    </rPh>
    <rPh sb="2" eb="4">
      <t>シュベツ</t>
    </rPh>
    <phoneticPr fontId="2"/>
  </si>
  <si>
    <t>マイク・
スピーカー</t>
    <phoneticPr fontId="2"/>
  </si>
  <si>
    <t>法人・団体名</t>
    <rPh sb="0" eb="2">
      <t>ホウジン</t>
    </rPh>
    <rPh sb="3" eb="6">
      <t>ダンタイメイ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</si>
  <si>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</si>
  <si>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事業所分　申請額計</t>
    <rPh sb="0" eb="2">
      <t>ジギョウ</t>
    </rPh>
    <rPh sb="2" eb="3">
      <t>ショ</t>
    </rPh>
    <rPh sb="3" eb="4">
      <t>ブン</t>
    </rPh>
    <rPh sb="5" eb="8">
      <t>シンセイガク</t>
    </rPh>
    <rPh sb="8" eb="9">
      <t>ケイ</t>
    </rPh>
    <phoneticPr fontId="2"/>
  </si>
  <si>
    <t>個人分　申請額計</t>
    <rPh sb="0" eb="2">
      <t>コジン</t>
    </rPh>
    <rPh sb="2" eb="3">
      <t>ブン</t>
    </rPh>
    <rPh sb="4" eb="7">
      <t>シンセイガク</t>
    </rPh>
    <rPh sb="7" eb="8">
      <t>ケイ</t>
    </rPh>
    <phoneticPr fontId="2"/>
  </si>
  <si>
    <t>申請額　計</t>
    <rPh sb="0" eb="3">
      <t>シンセイガク</t>
    </rPh>
    <rPh sb="4" eb="5">
      <t>ケイ</t>
    </rPh>
    <phoneticPr fontId="2"/>
  </si>
  <si>
    <t>所要額　計</t>
    <rPh sb="0" eb="2">
      <t>ショヨウ</t>
    </rPh>
    <rPh sb="2" eb="3">
      <t>ガク</t>
    </rPh>
    <rPh sb="4" eb="5">
      <t>ケイ</t>
    </rPh>
    <phoneticPr fontId="2"/>
  </si>
  <si>
    <t>ＶＰＮルーター①</t>
    <phoneticPr fontId="2"/>
  </si>
  <si>
    <t>ＶＰＮルーター②</t>
    <phoneticPr fontId="2"/>
  </si>
  <si>
    <t>ヘッドセット／イヤホン</t>
    <phoneticPr fontId="2"/>
  </si>
  <si>
    <t>プリンター／スキャナー</t>
    <phoneticPr fontId="2"/>
  </si>
  <si>
    <t>補助対象経費　申請額（上限20万円／人）</t>
    <rPh sb="0" eb="2">
      <t>ホジョ</t>
    </rPh>
    <rPh sb="2" eb="4">
      <t>タイショウ</t>
    </rPh>
    <rPh sb="4" eb="6">
      <t>ケイヒ</t>
    </rPh>
    <rPh sb="7" eb="10">
      <t>シンセイガク</t>
    </rPh>
    <rPh sb="11" eb="13">
      <t>ジョウゲン</t>
    </rPh>
    <rPh sb="15" eb="16">
      <t>マン</t>
    </rPh>
    <rPh sb="16" eb="17">
      <t>エン</t>
    </rPh>
    <rPh sb="18" eb="19">
      <t>ニン</t>
    </rPh>
    <phoneticPr fontId="2"/>
  </si>
  <si>
    <t>在宅勤務等
実施者</t>
    <rPh sb="0" eb="2">
      <t>ザイタク</t>
    </rPh>
    <rPh sb="2" eb="4">
      <t>キンム</t>
    </rPh>
    <rPh sb="4" eb="5">
      <t>トウ</t>
    </rPh>
    <rPh sb="6" eb="8">
      <t>ジッシ</t>
    </rPh>
    <rPh sb="8" eb="9">
      <t>シャ</t>
    </rPh>
    <phoneticPr fontId="2"/>
  </si>
  <si>
    <t>（単位：円）</t>
    <rPh sb="1" eb="3">
      <t>タンイ</t>
    </rPh>
    <rPh sb="4" eb="5">
      <t>エン</t>
    </rPh>
    <phoneticPr fontId="2"/>
  </si>
  <si>
    <t>上限額(円)</t>
    <rPh sb="0" eb="2">
      <t>ジョウゲン</t>
    </rPh>
    <rPh sb="2" eb="3">
      <t>ガク</t>
    </rPh>
    <rPh sb="4" eb="5">
      <t>エン</t>
    </rPh>
    <phoneticPr fontId="2"/>
  </si>
  <si>
    <t>補助対象経費
申請額(円)</t>
    <rPh sb="0" eb="2">
      <t>ホジョ</t>
    </rPh>
    <rPh sb="2" eb="4">
      <t>タイショウ</t>
    </rPh>
    <rPh sb="4" eb="6">
      <t>ケイヒ</t>
    </rPh>
    <rPh sb="7" eb="9">
      <t>シンセイ</t>
    </rPh>
    <rPh sb="9" eb="10">
      <t>ガク</t>
    </rPh>
    <rPh sb="11" eb="12">
      <t>エン</t>
    </rPh>
    <phoneticPr fontId="2"/>
  </si>
  <si>
    <r>
      <t xml:space="preserve">補助対象経費
</t>
    </r>
    <r>
      <rPr>
        <sz val="8"/>
        <color theme="1"/>
        <rFont val="ＭＳ 明朝"/>
        <family val="1"/>
        <charset val="128"/>
      </rPr>
      <t>(機器上限適用後）
（円）</t>
    </r>
    <rPh sb="0" eb="2">
      <t>ホジョ</t>
    </rPh>
    <rPh sb="2" eb="4">
      <t>タイショウ</t>
    </rPh>
    <rPh sb="4" eb="6">
      <t>ケイヒ</t>
    </rPh>
    <rPh sb="8" eb="10">
      <t>キキ</t>
    </rPh>
    <rPh sb="10" eb="12">
      <t>ジョウゲン</t>
    </rPh>
    <rPh sb="12" eb="14">
      <t>テキヨウ</t>
    </rPh>
    <rPh sb="14" eb="15">
      <t>ゴ</t>
    </rPh>
    <rPh sb="18" eb="19">
      <t>エン</t>
    </rPh>
    <phoneticPr fontId="2"/>
  </si>
  <si>
    <t>就業規則改正等</t>
    <rPh sb="0" eb="2">
      <t>シュウギョウ</t>
    </rPh>
    <rPh sb="2" eb="4">
      <t>キソク</t>
    </rPh>
    <rPh sb="4" eb="6">
      <t>カイセイ</t>
    </rPh>
    <rPh sb="6" eb="7">
      <t>トウ</t>
    </rPh>
    <phoneticPr fontId="2"/>
  </si>
  <si>
    <t>ルーター</t>
    <phoneticPr fontId="2"/>
  </si>
  <si>
    <t>（担当業務：　　　　　　　　　）（事業所名：　　　　　　　）</t>
    <phoneticPr fontId="2"/>
  </si>
  <si>
    <t>雇用保険加入</t>
    <phoneticPr fontId="2"/>
  </si>
  <si>
    <t>雇用保険加入（兼務役員）</t>
    <phoneticPr fontId="2"/>
  </si>
  <si>
    <t>サービス・プラン名</t>
    <rPh sb="8" eb="9">
      <t>メイ</t>
    </rPh>
    <phoneticPr fontId="2"/>
  </si>
  <si>
    <t>有料・無料区分</t>
    <rPh sb="0" eb="2">
      <t>ユウリョウ</t>
    </rPh>
    <rPh sb="3" eb="5">
      <t>ムリョウ</t>
    </rPh>
    <rPh sb="5" eb="7">
      <t>クブン</t>
    </rPh>
    <phoneticPr fontId="2"/>
  </si>
  <si>
    <t>導入状況区分</t>
    <rPh sb="0" eb="2">
      <t>ドウニュウ</t>
    </rPh>
    <rPh sb="2" eb="4">
      <t>ジョウキョウ</t>
    </rPh>
    <rPh sb="4" eb="6">
      <t>クブン</t>
    </rPh>
    <phoneticPr fontId="2"/>
  </si>
  <si>
    <t>補助対象経費計×２/３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</si>
  <si>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専門家派遣枠　補助申請額</t>
    <rPh sb="0" eb="3">
      <t>センモンカ</t>
    </rPh>
    <rPh sb="3" eb="5">
      <t>ハケン</t>
    </rPh>
    <rPh sb="5" eb="6">
      <t>ワク</t>
    </rPh>
    <rPh sb="7" eb="9">
      <t>ホジョ</t>
    </rPh>
    <rPh sb="9" eb="12">
      <t>シンセイガク</t>
    </rPh>
    <phoneticPr fontId="2"/>
  </si>
  <si>
    <t>（様式９）</t>
    <rPh sb="1" eb="3">
      <t>ヨウシキ</t>
    </rPh>
    <phoneticPr fontId="2"/>
  </si>
  <si>
    <t>支出経費等内訳書</t>
    <rPh sb="0" eb="2">
      <t>シシュツ</t>
    </rPh>
    <rPh sb="2" eb="4">
      <t>ケイヒ</t>
    </rPh>
    <rPh sb="4" eb="5">
      <t>トウ</t>
    </rPh>
    <rPh sb="5" eb="7">
      <t>ウチワケ</t>
    </rPh>
    <rPh sb="7" eb="8">
      <t>ショ</t>
    </rPh>
    <phoneticPr fontId="2"/>
  </si>
  <si>
    <t>１　申請総額（報告）</t>
    <rPh sb="2" eb="4">
      <t>シンセイ</t>
    </rPh>
    <rPh sb="4" eb="6">
      <t>ソウガク</t>
    </rPh>
    <rPh sb="7" eb="9">
      <t>ホウコク</t>
    </rPh>
    <phoneticPr fontId="2"/>
  </si>
  <si>
    <t>２　事業所分経費（報告）</t>
    <rPh sb="2" eb="4">
      <t>ジギョウ</t>
    </rPh>
    <rPh sb="4" eb="5">
      <t>ショ</t>
    </rPh>
    <rPh sb="5" eb="6">
      <t>ブン</t>
    </rPh>
    <rPh sb="6" eb="8">
      <t>ケイヒ</t>
    </rPh>
    <rPh sb="9" eb="11">
      <t>ホウコク</t>
    </rPh>
    <phoneticPr fontId="2"/>
  </si>
  <si>
    <t>デスクトップ用モニター</t>
    <rPh sb="6" eb="7">
      <t>ヨウ</t>
    </rPh>
    <phoneticPr fontId="2"/>
  </si>
  <si>
    <t>派遣契約や出向により当該企業にて勤務</t>
    <rPh sb="5" eb="7">
      <t>シュッコウ</t>
    </rPh>
    <phoneticPr fontId="2"/>
  </si>
  <si>
    <t>メーカー名：
品名：
型番：</t>
    <rPh sb="4" eb="5">
      <t>メイ</t>
    </rPh>
    <rPh sb="7" eb="9">
      <t>ヒンメイ</t>
    </rPh>
    <rPh sb="11" eb="13">
      <t>カタバン</t>
    </rPh>
    <phoneticPr fontId="2"/>
  </si>
  <si>
    <t>通常申請枠　補助申請額</t>
    <rPh sb="0" eb="2">
      <t>ツウジョウ</t>
    </rPh>
    <rPh sb="2" eb="4">
      <t>シンセイ</t>
    </rPh>
    <rPh sb="4" eb="5">
      <t>ワク</t>
    </rPh>
    <rPh sb="6" eb="8">
      <t>ホジョ</t>
    </rPh>
    <rPh sb="8" eb="11">
      <t>シンセイガク</t>
    </rPh>
    <phoneticPr fontId="2"/>
  </si>
  <si>
    <t>在宅勤務等で
行った業務内容</t>
    <rPh sb="0" eb="2">
      <t>ザイタク</t>
    </rPh>
    <rPh sb="2" eb="4">
      <t>キンム</t>
    </rPh>
    <rPh sb="4" eb="5">
      <t>トウ</t>
    </rPh>
    <rPh sb="7" eb="8">
      <t>オコナ</t>
    </rPh>
    <rPh sb="10" eb="12">
      <t>ギョウム</t>
    </rPh>
    <rPh sb="12" eb="14">
      <t>ナイヨウ</t>
    </rPh>
    <phoneticPr fontId="2"/>
  </si>
  <si>
    <t>設置場所：</t>
    <rPh sb="0" eb="2">
      <t>セッチ</t>
    </rPh>
    <rPh sb="2" eb="4">
      <t>バショ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</si>
  <si>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</si>
  <si>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</si>
  <si>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</si>
  <si>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</si>
  <si>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活用ICT</t>
    <rPh sb="0" eb="2">
      <t>カツヨウ</t>
    </rPh>
    <phoneticPr fontId="2"/>
  </si>
  <si>
    <t>設定費</t>
    <rPh sb="0" eb="2">
      <t>セッテイ</t>
    </rPh>
    <rPh sb="2" eb="3">
      <t>ヒ</t>
    </rPh>
    <phoneticPr fontId="2"/>
  </si>
  <si>
    <t>■作成データは以下の方法で事業所と共有した。</t>
    <rPh sb="1" eb="3">
      <t>サクセイ</t>
    </rPh>
    <rPh sb="7" eb="9">
      <t>イカ</t>
    </rPh>
    <rPh sb="10" eb="12">
      <t>ホウホウ</t>
    </rPh>
    <rPh sb="13" eb="16">
      <t>ジギョウショ</t>
    </rPh>
    <rPh sb="17" eb="19">
      <t>キョウユウ</t>
    </rPh>
    <phoneticPr fontId="2"/>
  </si>
  <si>
    <t>在宅勤務等で
活用したＩＣＴ</t>
    <rPh sb="0" eb="2">
      <t>ザイタク</t>
    </rPh>
    <rPh sb="2" eb="4">
      <t>キンム</t>
    </rPh>
    <rPh sb="4" eb="5">
      <t>ナド</t>
    </rPh>
    <rPh sb="7" eb="9">
      <t>カツヨウ</t>
    </rPh>
    <phoneticPr fontId="2"/>
  </si>
  <si>
    <r>
      <t xml:space="preserve">実施者 </t>
    </r>
    <r>
      <rPr>
        <sz val="14"/>
        <rFont val="ＭＳ 明朝"/>
        <family val="1"/>
        <charset val="128"/>
      </rPr>
      <t>①</t>
    </r>
    <r>
      <rPr>
        <sz val="14"/>
        <color theme="1"/>
        <rFont val="ＭＳ 明朝"/>
        <family val="1"/>
        <charset val="128"/>
      </rPr>
      <t xml:space="preserve">
氏名：</t>
    </r>
    <rPh sb="0" eb="2">
      <t>ジッシ</t>
    </rPh>
    <rPh sb="2" eb="3">
      <t>シャ</t>
    </rPh>
    <rPh sb="6" eb="8">
      <t>シメイ</t>
    </rPh>
    <phoneticPr fontId="2"/>
  </si>
  <si>
    <t>３　在宅勤務等実施者の業務内容及び経費（報告）</t>
    <rPh sb="2" eb="4">
      <t>ザイタク</t>
    </rPh>
    <rPh sb="4" eb="6">
      <t>キンム</t>
    </rPh>
    <rPh sb="6" eb="7">
      <t>トウ</t>
    </rPh>
    <rPh sb="7" eb="9">
      <t>ジッシ</t>
    </rPh>
    <rPh sb="9" eb="10">
      <t>シャ</t>
    </rPh>
    <rPh sb="11" eb="13">
      <t>ギョウム</t>
    </rPh>
    <rPh sb="13" eb="15">
      <t>ナイヨウ</t>
    </rPh>
    <rPh sb="15" eb="16">
      <t>オヨ</t>
    </rPh>
    <rPh sb="17" eb="19">
      <t>ケイヒ</t>
    </rPh>
    <rPh sb="20" eb="22">
      <t>ホウコク</t>
    </rPh>
    <phoneticPr fontId="2"/>
  </si>
  <si>
    <t>在宅勤務等実施日及び日数</t>
    <rPh sb="0" eb="2">
      <t>ザイタク</t>
    </rPh>
    <rPh sb="2" eb="4">
      <t>キンム</t>
    </rPh>
    <rPh sb="4" eb="5">
      <t>ナド</t>
    </rPh>
    <rPh sb="5" eb="7">
      <t>ジッシ</t>
    </rPh>
    <rPh sb="7" eb="8">
      <t>ニチ</t>
    </rPh>
    <rPh sb="8" eb="9">
      <t>オヨ</t>
    </rPh>
    <rPh sb="10" eb="12">
      <t>ニッスウ</t>
    </rPh>
    <phoneticPr fontId="2"/>
  </si>
  <si>
    <t>【購入機器】</t>
    <rPh sb="1" eb="3">
      <t>コウニュウ</t>
    </rPh>
    <rPh sb="3" eb="5">
      <t>キキ</t>
    </rPh>
    <phoneticPr fontId="2"/>
  </si>
  <si>
    <t>■在宅・モバイルワークにおいて以下の業務を行った。</t>
    <rPh sb="1" eb="3">
      <t>ザイタク</t>
    </rPh>
    <rPh sb="15" eb="17">
      <t>イカ</t>
    </rPh>
    <rPh sb="18" eb="20">
      <t>ギョウム</t>
    </rPh>
    <rPh sb="21" eb="22">
      <t>オコナ</t>
    </rPh>
    <phoneticPr fontId="2"/>
  </si>
  <si>
    <t>（計　　日）日付：</t>
    <rPh sb="1" eb="2">
      <t>ケイ</t>
    </rPh>
    <rPh sb="4" eb="5">
      <t>ニチ</t>
    </rPh>
    <rPh sb="6" eb="8">
      <t>ヒヅケ</t>
    </rPh>
    <phoneticPr fontId="2"/>
  </si>
  <si>
    <t>■その他機器等利用方法</t>
    <phoneticPr fontId="2"/>
  </si>
  <si>
    <r>
      <rPr>
        <sz val="10"/>
        <color theme="1"/>
        <rFont val="ＭＳ 明朝"/>
        <family val="1"/>
        <charset val="128"/>
      </rPr>
      <t>※購入した機器の使用目的がわかるように記載してください。
※機器を共有した場合や既存の機器を使用した場合は、その旨を記載してください。</t>
    </r>
    <r>
      <rPr>
        <sz val="11"/>
        <color theme="1"/>
        <rFont val="ＭＳ 明朝"/>
        <family val="1"/>
        <charset val="128"/>
      </rPr>
      <t xml:space="preserve">
</t>
    </r>
    <phoneticPr fontId="2"/>
  </si>
  <si>
    <t>実施者 ②
氏名：</t>
    <rPh sb="0" eb="2">
      <t>ジッシ</t>
    </rPh>
    <rPh sb="2" eb="3">
      <t>シャ</t>
    </rPh>
    <rPh sb="6" eb="8">
      <t>シメイ</t>
    </rPh>
    <phoneticPr fontId="2"/>
  </si>
  <si>
    <t>実施者 ③
氏名：</t>
    <rPh sb="0" eb="2">
      <t>ジッシ</t>
    </rPh>
    <rPh sb="2" eb="3">
      <t>シャ</t>
    </rPh>
    <rPh sb="6" eb="8">
      <t>シメイ</t>
    </rPh>
    <phoneticPr fontId="2"/>
  </si>
  <si>
    <t>オフィスソフト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</si>
</sst>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/>
    </xf>
    <xf numFmtId="38" fontId="9" fillId="0" borderId="9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/>
    <xf numFmtId="38" fontId="7" fillId="0" borderId="9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0" fontId="4" fillId="0" borderId="0" xfId="0" applyFont="1" applyAlignment="1">
      <alignment horizontal="right" shrinkToFit="1"/>
    </xf>
    <xf numFmtId="0" fontId="4" fillId="0" borderId="15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center" vertical="center"/>
    </xf>
    <xf numFmtId="38" fontId="15" fillId="0" borderId="36" xfId="1" applyFont="1" applyFill="1" applyBorder="1" applyAlignment="1">
      <alignment vertical="center"/>
    </xf>
    <xf numFmtId="38" fontId="4" fillId="2" borderId="3" xfId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38" fontId="4" fillId="2" borderId="34" xfId="1" applyFont="1" applyFill="1" applyBorder="1" applyAlignment="1" applyProtection="1">
      <alignment horizontal="center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4" fillId="2" borderId="22" xfId="0" applyFont="1" applyFill="1" applyBorder="1" applyAlignment="1" applyProtection="1">
      <alignment horizontal="left" vertical="center" wrapText="1" indent="2"/>
      <protection locked="0"/>
    </xf>
    <xf numFmtId="0" fontId="4" fillId="2" borderId="18" xfId="0" applyFont="1" applyFill="1" applyBorder="1" applyAlignment="1" applyProtection="1">
      <alignment horizontal="left" vertical="center" wrapText="1" indent="2"/>
      <protection locked="0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38" fontId="5" fillId="2" borderId="2" xfId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9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inden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wrapText="1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389030</xdr:colOff>
      <xdr:row>1</xdr:row>
      <xdr:rowOff>120090</xdr:rowOff>
    </xdr:from>
    <xdr:to>
      <xdr:col>9</xdr:col>
      <xdr:colOff>786812</xdr:colOff>
      <xdr:row>1</xdr:row>
      <xdr:rowOff>411283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33383" y="333002"/>
          <a:ext cx="2526900" cy="29119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977901</xdr:colOff>
          <xdr:row>11</xdr:row>
          <xdr:rowOff>2932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4976531" y="3335988"/>
              <a:ext cx="4114429" cy="252826"/>
              <a:chOff x="4981571" y="2990807"/>
              <a:chExt cx="4124326" cy="250585"/>
            </a:xfrm>
          </xdr:grpSpPr>
          <xdr:sp macro="" textlink="">
            <xdr:nvSpPr>
              <xdr:cNvPr id="3077" name="Check Box 5" descr="有料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100-0000050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7105645" y="2990807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100-0000080C0000}"/>
                  </a:ext>
                </a:extLst>
              </xdr:cNvPr>
              <xdr:cNvSpPr/>
            </xdr:nvSpPr>
            <xdr:spPr bwMode="auto">
              <a:xfrm>
                <a:off x="8191493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977901</xdr:colOff>
          <xdr:row>12</xdr:row>
          <xdr:rowOff>2932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4976531" y="3604929"/>
              <a:ext cx="4114429" cy="252827"/>
              <a:chOff x="4981571" y="2990794"/>
              <a:chExt cx="4124326" cy="250585"/>
            </a:xfrm>
          </xdr:grpSpPr>
          <xdr:sp macro="" textlink="">
            <xdr:nvSpPr>
              <xdr:cNvPr id="3081" name="Check Box 9" descr="有料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100-0000090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100-00000A0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100-00000B0C0000}"/>
                  </a:ext>
                </a:extLst>
              </xdr:cNvPr>
              <xdr:cNvSpPr/>
            </xdr:nvSpPr>
            <xdr:spPr bwMode="auto">
              <a:xfrm>
                <a:off x="7105645" y="2990794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8191493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977901</xdr:colOff>
          <xdr:row>13</xdr:row>
          <xdr:rowOff>2932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4976531" y="3873871"/>
              <a:ext cx="4114429" cy="252826"/>
              <a:chOff x="4981571" y="2990808"/>
              <a:chExt cx="4124326" cy="250585"/>
            </a:xfrm>
          </xdr:grpSpPr>
          <xdr:sp macro="" textlink="">
            <xdr:nvSpPr>
              <xdr:cNvPr id="3085" name="Check Box 13" descr="有料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7105645" y="2990808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8191493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977901</xdr:colOff>
          <xdr:row>14</xdr:row>
          <xdr:rowOff>2932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976531" y="4142812"/>
              <a:ext cx="4114429" cy="252826"/>
              <a:chOff x="4981571" y="2990799"/>
              <a:chExt cx="4124326" cy="250585"/>
            </a:xfrm>
          </xdr:grpSpPr>
          <xdr:sp macro="" textlink="">
            <xdr:nvSpPr>
              <xdr:cNvPr id="3089" name="Check Box 17" descr="有料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100-0000110C0000}"/>
                  </a:ext>
                </a:extLst>
              </xdr:cNvPr>
              <xdr:cNvSpPr/>
            </xdr:nvSpPr>
            <xdr:spPr bwMode="auto">
              <a:xfrm>
                <a:off x="4981571" y="2996086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100-0000120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100-0000130C0000}"/>
                  </a:ext>
                </a:extLst>
              </xdr:cNvPr>
              <xdr:cNvSpPr/>
            </xdr:nvSpPr>
            <xdr:spPr bwMode="auto">
              <a:xfrm>
                <a:off x="7105645" y="2990799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100-0000140C0000}"/>
                  </a:ext>
                </a:extLst>
              </xdr:cNvPr>
              <xdr:cNvSpPr/>
            </xdr:nvSpPr>
            <xdr:spPr bwMode="auto">
              <a:xfrm>
                <a:off x="8191493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342900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60325</xdr:rowOff>
    </xdr:from>
    <xdr:to>
      <xdr:col>9</xdr:col>
      <xdr:colOff>791482</xdr:colOff>
      <xdr:row>1</xdr:row>
      <xdr:rowOff>192768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7193" y="60325"/>
          <a:ext cx="2514146" cy="29572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2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977901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4986337" y="3328985"/>
              <a:ext cx="4135439" cy="245822"/>
              <a:chOff x="4981571" y="2990796"/>
              <a:chExt cx="4124329" cy="250585"/>
            </a:xfrm>
          </xdr:grpSpPr>
          <xdr:sp macro="" textlink="">
            <xdr:nvSpPr>
              <xdr:cNvPr id="13317" name="Check Box 5" descr="有料" hidden="1">
                <a:extLst>
                  <a:ext uri="{63B3BB69-23CF-44E3-9099-C40C66FF867C}">
                    <a14:compatExt spid="_x0000_s13317"/>
                  </a:ext>
                  <a:ext uri="{FF2B5EF4-FFF2-40B4-BE49-F238E27FC236}">
                    <a16:creationId xmlns:a16="http://schemas.microsoft.com/office/drawing/2014/main" id="{00000000-0008-0000-0200-0000053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3318" name="Check Box 6" hidden="1">
                <a:extLst>
                  <a:ext uri="{63B3BB69-23CF-44E3-9099-C40C66FF867C}">
                    <a14:compatExt spid="_x0000_s13318"/>
                  </a:ext>
                  <a:ext uri="{FF2B5EF4-FFF2-40B4-BE49-F238E27FC236}">
                    <a16:creationId xmlns:a16="http://schemas.microsoft.com/office/drawing/2014/main" id="{00000000-0008-0000-0200-0000063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3319" name="Check Box 7" hidden="1">
                <a:extLst>
                  <a:ext uri="{63B3BB69-23CF-44E3-9099-C40C66FF867C}">
                    <a14:compatExt spid="_x0000_s13319"/>
                  </a:ext>
                  <a:ext uri="{FF2B5EF4-FFF2-40B4-BE49-F238E27FC236}">
                    <a16:creationId xmlns:a16="http://schemas.microsoft.com/office/drawing/2014/main" id="{00000000-0008-0000-0200-000007340000}"/>
                  </a:ext>
                </a:extLst>
              </xdr:cNvPr>
              <xdr:cNvSpPr/>
            </xdr:nvSpPr>
            <xdr:spPr bwMode="auto">
              <a:xfrm>
                <a:off x="7105645" y="2990796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3320" name="Check Box 8" hidden="1">
                <a:extLst>
                  <a:ext uri="{63B3BB69-23CF-44E3-9099-C40C66FF867C}">
                    <a14:compatExt spid="_x0000_s13320"/>
                  </a:ext>
                  <a:ext uri="{FF2B5EF4-FFF2-40B4-BE49-F238E27FC236}">
                    <a16:creationId xmlns:a16="http://schemas.microsoft.com/office/drawing/2014/main" id="{00000000-0008-0000-0200-0000083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977901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986337" y="3590922"/>
              <a:ext cx="4135439" cy="245823"/>
              <a:chOff x="4981571" y="2990782"/>
              <a:chExt cx="4124329" cy="250585"/>
            </a:xfrm>
          </xdr:grpSpPr>
          <xdr:sp macro="" textlink="">
            <xdr:nvSpPr>
              <xdr:cNvPr id="13321" name="Check Box 9" descr="有料" hidden="1">
                <a:extLst>
                  <a:ext uri="{63B3BB69-23CF-44E3-9099-C40C66FF867C}">
                    <a14:compatExt spid="_x0000_s13321"/>
                  </a:ext>
                  <a:ext uri="{FF2B5EF4-FFF2-40B4-BE49-F238E27FC236}">
                    <a16:creationId xmlns:a16="http://schemas.microsoft.com/office/drawing/2014/main" id="{00000000-0008-0000-0200-0000093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3322" name="Check Box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id="{00000000-0008-0000-0200-00000A3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3323" name="Check Box 11" hidden="1">
                <a:extLst>
                  <a:ext uri="{63B3BB69-23CF-44E3-9099-C40C66FF867C}">
                    <a14:compatExt spid="_x0000_s13323"/>
                  </a:ext>
                  <a:ext uri="{FF2B5EF4-FFF2-40B4-BE49-F238E27FC236}">
                    <a16:creationId xmlns:a16="http://schemas.microsoft.com/office/drawing/2014/main" id="{00000000-0008-0000-0200-00000B340000}"/>
                  </a:ext>
                </a:extLst>
              </xdr:cNvPr>
              <xdr:cNvSpPr/>
            </xdr:nvSpPr>
            <xdr:spPr bwMode="auto">
              <a:xfrm>
                <a:off x="7105645" y="299078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3324" name="Check Box 12" hidden="1">
                <a:extLst>
                  <a:ext uri="{63B3BB69-23CF-44E3-9099-C40C66FF867C}">
                    <a14:compatExt spid="_x0000_s13324"/>
                  </a:ext>
                  <a:ext uri="{FF2B5EF4-FFF2-40B4-BE49-F238E27FC236}">
                    <a16:creationId xmlns:a16="http://schemas.microsoft.com/office/drawing/2014/main" id="{00000000-0008-0000-0200-00000C3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977901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4986337" y="3852860"/>
              <a:ext cx="4135439" cy="245822"/>
              <a:chOff x="4981571" y="2990798"/>
              <a:chExt cx="4124329" cy="250585"/>
            </a:xfrm>
          </xdr:grpSpPr>
          <xdr:sp macro="" textlink="">
            <xdr:nvSpPr>
              <xdr:cNvPr id="13325" name="Check Box 13" descr="有料" hidden="1">
                <a:extLst>
                  <a:ext uri="{63B3BB69-23CF-44E3-9099-C40C66FF867C}">
                    <a14:compatExt spid="_x0000_s13325"/>
                  </a:ext>
                  <a:ext uri="{FF2B5EF4-FFF2-40B4-BE49-F238E27FC236}">
                    <a16:creationId xmlns:a16="http://schemas.microsoft.com/office/drawing/2014/main" id="{00000000-0008-0000-0200-00000D3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3326" name="Check Box 14" hidden="1">
                <a:extLst>
                  <a:ext uri="{63B3BB69-23CF-44E3-9099-C40C66FF867C}">
                    <a14:compatExt spid="_x0000_s13326"/>
                  </a:ext>
                  <a:ext uri="{FF2B5EF4-FFF2-40B4-BE49-F238E27FC236}">
                    <a16:creationId xmlns:a16="http://schemas.microsoft.com/office/drawing/2014/main" id="{00000000-0008-0000-0200-00000E3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3327" name="Check Box 15" hidden="1">
                <a:extLst>
                  <a:ext uri="{63B3BB69-23CF-44E3-9099-C40C66FF867C}">
                    <a14:compatExt spid="_x0000_s13327"/>
                  </a:ext>
                  <a:ext uri="{FF2B5EF4-FFF2-40B4-BE49-F238E27FC236}">
                    <a16:creationId xmlns:a16="http://schemas.microsoft.com/office/drawing/2014/main" id="{00000000-0008-0000-0200-00000F340000}"/>
                  </a:ext>
                </a:extLst>
              </xdr:cNvPr>
              <xdr:cNvSpPr/>
            </xdr:nvSpPr>
            <xdr:spPr bwMode="auto">
              <a:xfrm>
                <a:off x="7105645" y="2990798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3328" name="Check Box 16" hidden="1">
                <a:extLst>
                  <a:ext uri="{63B3BB69-23CF-44E3-9099-C40C66FF867C}">
                    <a14:compatExt spid="_x0000_s13328"/>
                  </a:ext>
                  <a:ext uri="{FF2B5EF4-FFF2-40B4-BE49-F238E27FC236}">
                    <a16:creationId xmlns:a16="http://schemas.microsoft.com/office/drawing/2014/main" id="{00000000-0008-0000-0200-0000103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977901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GrpSpPr/>
          </xdr:nvGrpSpPr>
          <xdr:grpSpPr>
            <a:xfrm>
              <a:off x="4986337" y="4114797"/>
              <a:ext cx="4135439" cy="245823"/>
              <a:chOff x="4981571" y="2990787"/>
              <a:chExt cx="4124329" cy="250585"/>
            </a:xfrm>
          </xdr:grpSpPr>
          <xdr:sp macro="" textlink="">
            <xdr:nvSpPr>
              <xdr:cNvPr id="13329" name="Check Box 17" descr="有料" hidden="1">
                <a:extLst>
                  <a:ext uri="{63B3BB69-23CF-44E3-9099-C40C66FF867C}">
                    <a14:compatExt spid="_x0000_s13329"/>
                  </a:ext>
                  <a:ext uri="{FF2B5EF4-FFF2-40B4-BE49-F238E27FC236}">
                    <a16:creationId xmlns:a16="http://schemas.microsoft.com/office/drawing/2014/main" id="{00000000-0008-0000-0200-000011340000}"/>
                  </a:ext>
                </a:extLst>
              </xdr:cNvPr>
              <xdr:cNvSpPr/>
            </xdr:nvSpPr>
            <xdr:spPr bwMode="auto">
              <a:xfrm>
                <a:off x="4981571" y="2996086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3330" name="Check Box 18" hidden="1">
                <a:extLst>
                  <a:ext uri="{63B3BB69-23CF-44E3-9099-C40C66FF867C}">
                    <a14:compatExt spid="_x0000_s13330"/>
                  </a:ext>
                  <a:ext uri="{FF2B5EF4-FFF2-40B4-BE49-F238E27FC236}">
                    <a16:creationId xmlns:a16="http://schemas.microsoft.com/office/drawing/2014/main" id="{00000000-0008-0000-0200-0000123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3331" name="Check Box 19" hidden="1">
                <a:extLst>
                  <a:ext uri="{63B3BB69-23CF-44E3-9099-C40C66FF867C}">
                    <a14:compatExt spid="_x0000_s13331"/>
                  </a:ext>
                  <a:ext uri="{FF2B5EF4-FFF2-40B4-BE49-F238E27FC236}">
                    <a16:creationId xmlns:a16="http://schemas.microsoft.com/office/drawing/2014/main" id="{00000000-0008-0000-0200-000013340000}"/>
                  </a:ext>
                </a:extLst>
              </xdr:cNvPr>
              <xdr:cNvSpPr/>
            </xdr:nvSpPr>
            <xdr:spPr bwMode="auto">
              <a:xfrm>
                <a:off x="7105645" y="2990787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3332" name="Check Box 20" hidden="1">
                <a:extLst>
                  <a:ext uri="{63B3BB69-23CF-44E3-9099-C40C66FF867C}">
                    <a14:compatExt spid="_x0000_s13332"/>
                  </a:ext>
                  <a:ext uri="{FF2B5EF4-FFF2-40B4-BE49-F238E27FC236}">
                    <a16:creationId xmlns:a16="http://schemas.microsoft.com/office/drawing/2014/main" id="{00000000-0008-0000-0200-0000143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342900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2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2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2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60325</xdr:rowOff>
    </xdr:from>
    <xdr:to>
      <xdr:col>9</xdr:col>
      <xdr:colOff>791482</xdr:colOff>
      <xdr:row>1</xdr:row>
      <xdr:rowOff>192768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391275" y="60325"/>
          <a:ext cx="2525032" cy="29436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977901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4986337" y="3328985"/>
              <a:ext cx="4135439" cy="245822"/>
              <a:chOff x="4981571" y="2990796"/>
              <a:chExt cx="4124329" cy="250585"/>
            </a:xfrm>
          </xdr:grpSpPr>
          <xdr:sp macro="" textlink="">
            <xdr:nvSpPr>
              <xdr:cNvPr id="14341" name="Check Box 5" descr="有料" hidden="1">
                <a:extLst>
                  <a:ext uri="{63B3BB69-23CF-44E3-9099-C40C66FF867C}">
                    <a14:compatExt spid="_x0000_s14341"/>
                  </a:ext>
                  <a:ext uri="{FF2B5EF4-FFF2-40B4-BE49-F238E27FC236}">
                    <a16:creationId xmlns:a16="http://schemas.microsoft.com/office/drawing/2014/main" id="{00000000-0008-0000-0300-00000538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4342" name="Check Box 6" hidden="1">
                <a:extLst>
                  <a:ext uri="{63B3BB69-23CF-44E3-9099-C40C66FF867C}">
                    <a14:compatExt spid="_x0000_s14342"/>
                  </a:ext>
                  <a:ext uri="{FF2B5EF4-FFF2-40B4-BE49-F238E27FC236}">
                    <a16:creationId xmlns:a16="http://schemas.microsoft.com/office/drawing/2014/main" id="{00000000-0008-0000-0300-00000638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4343" name="Check Box 7" hidden="1">
                <a:extLst>
                  <a:ext uri="{63B3BB69-23CF-44E3-9099-C40C66FF867C}">
                    <a14:compatExt spid="_x0000_s14343"/>
                  </a:ext>
                  <a:ext uri="{FF2B5EF4-FFF2-40B4-BE49-F238E27FC236}">
                    <a16:creationId xmlns:a16="http://schemas.microsoft.com/office/drawing/2014/main" id="{00000000-0008-0000-0300-000007380000}"/>
                  </a:ext>
                </a:extLst>
              </xdr:cNvPr>
              <xdr:cNvSpPr/>
            </xdr:nvSpPr>
            <xdr:spPr bwMode="auto">
              <a:xfrm>
                <a:off x="7105645" y="2990796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4344" name="Check Box 8" hidden="1">
                <a:extLst>
                  <a:ext uri="{63B3BB69-23CF-44E3-9099-C40C66FF867C}">
                    <a14:compatExt spid="_x0000_s14344"/>
                  </a:ext>
                  <a:ext uri="{FF2B5EF4-FFF2-40B4-BE49-F238E27FC236}">
                    <a16:creationId xmlns:a16="http://schemas.microsoft.com/office/drawing/2014/main" id="{00000000-0008-0000-0300-00000838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977901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986337" y="3590922"/>
              <a:ext cx="4135439" cy="245823"/>
              <a:chOff x="4981571" y="2990782"/>
              <a:chExt cx="4124329" cy="250585"/>
            </a:xfrm>
          </xdr:grpSpPr>
          <xdr:sp macro="" textlink="">
            <xdr:nvSpPr>
              <xdr:cNvPr id="14345" name="Check Box 9" descr="有料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300-00000938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4346" name="Check Box 10" hidden="1">
                <a:extLst>
                  <a:ext uri="{63B3BB69-23CF-44E3-9099-C40C66FF867C}">
                    <a14:compatExt spid="_x0000_s14346"/>
                  </a:ext>
                  <a:ext uri="{FF2B5EF4-FFF2-40B4-BE49-F238E27FC236}">
                    <a16:creationId xmlns:a16="http://schemas.microsoft.com/office/drawing/2014/main" id="{00000000-0008-0000-0300-00000A38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4347" name="Check Box 11" hidden="1">
                <a:extLst>
                  <a:ext uri="{63B3BB69-23CF-44E3-9099-C40C66FF867C}">
                    <a14:compatExt spid="_x0000_s14347"/>
                  </a:ext>
                  <a:ext uri="{FF2B5EF4-FFF2-40B4-BE49-F238E27FC236}">
                    <a16:creationId xmlns:a16="http://schemas.microsoft.com/office/drawing/2014/main" id="{00000000-0008-0000-0300-00000B380000}"/>
                  </a:ext>
                </a:extLst>
              </xdr:cNvPr>
              <xdr:cNvSpPr/>
            </xdr:nvSpPr>
            <xdr:spPr bwMode="auto">
              <a:xfrm>
                <a:off x="7105645" y="299078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4348" name="Check Box 12" hidden="1">
                <a:extLst>
                  <a:ext uri="{63B3BB69-23CF-44E3-9099-C40C66FF867C}">
                    <a14:compatExt spid="_x0000_s14348"/>
                  </a:ext>
                  <a:ext uri="{FF2B5EF4-FFF2-40B4-BE49-F238E27FC236}">
                    <a16:creationId xmlns:a16="http://schemas.microsoft.com/office/drawing/2014/main" id="{00000000-0008-0000-0300-00000C38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977901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GrpSpPr/>
          </xdr:nvGrpSpPr>
          <xdr:grpSpPr>
            <a:xfrm>
              <a:off x="4986337" y="3852860"/>
              <a:ext cx="4135439" cy="245822"/>
              <a:chOff x="4981571" y="2990798"/>
              <a:chExt cx="4124329" cy="250585"/>
            </a:xfrm>
          </xdr:grpSpPr>
          <xdr:sp macro="" textlink="">
            <xdr:nvSpPr>
              <xdr:cNvPr id="14349" name="Check Box 13" descr="有料" hidden="1">
                <a:extLst>
                  <a:ext uri="{63B3BB69-23CF-44E3-9099-C40C66FF867C}">
                    <a14:compatExt spid="_x0000_s14349"/>
                  </a:ext>
                  <a:ext uri="{FF2B5EF4-FFF2-40B4-BE49-F238E27FC236}">
                    <a16:creationId xmlns:a16="http://schemas.microsoft.com/office/drawing/2014/main" id="{00000000-0008-0000-0300-00000D38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4350" name="Check Box 14" hidden="1">
                <a:extLst>
                  <a:ext uri="{63B3BB69-23CF-44E3-9099-C40C66FF867C}">
                    <a14:compatExt spid="_x0000_s14350"/>
                  </a:ext>
                  <a:ext uri="{FF2B5EF4-FFF2-40B4-BE49-F238E27FC236}">
                    <a16:creationId xmlns:a16="http://schemas.microsoft.com/office/drawing/2014/main" id="{00000000-0008-0000-0300-00000E38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4351" name="Check Box 15" hidden="1">
                <a:extLst>
                  <a:ext uri="{63B3BB69-23CF-44E3-9099-C40C66FF867C}">
                    <a14:compatExt spid="_x0000_s14351"/>
                  </a:ext>
                  <a:ext uri="{FF2B5EF4-FFF2-40B4-BE49-F238E27FC236}">
                    <a16:creationId xmlns:a16="http://schemas.microsoft.com/office/drawing/2014/main" id="{00000000-0008-0000-0300-00000F380000}"/>
                  </a:ext>
                </a:extLst>
              </xdr:cNvPr>
              <xdr:cNvSpPr/>
            </xdr:nvSpPr>
            <xdr:spPr bwMode="auto">
              <a:xfrm>
                <a:off x="7105645" y="2990798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4352" name="Check Box 16" hidden="1">
                <a:extLst>
                  <a:ext uri="{63B3BB69-23CF-44E3-9099-C40C66FF867C}">
                    <a14:compatExt spid="_x0000_s14352"/>
                  </a:ext>
                  <a:ext uri="{FF2B5EF4-FFF2-40B4-BE49-F238E27FC236}">
                    <a16:creationId xmlns:a16="http://schemas.microsoft.com/office/drawing/2014/main" id="{00000000-0008-0000-0300-00001038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977901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GrpSpPr/>
          </xdr:nvGrpSpPr>
          <xdr:grpSpPr>
            <a:xfrm>
              <a:off x="4986337" y="4114797"/>
              <a:ext cx="4135439" cy="245823"/>
              <a:chOff x="4981571" y="2990787"/>
              <a:chExt cx="4124329" cy="250585"/>
            </a:xfrm>
          </xdr:grpSpPr>
          <xdr:sp macro="" textlink="">
            <xdr:nvSpPr>
              <xdr:cNvPr id="14353" name="Check Box 17" descr="有料" hidden="1">
                <a:extLst>
                  <a:ext uri="{63B3BB69-23CF-44E3-9099-C40C66FF867C}">
                    <a14:compatExt spid="_x0000_s14353"/>
                  </a:ext>
                  <a:ext uri="{FF2B5EF4-FFF2-40B4-BE49-F238E27FC236}">
                    <a16:creationId xmlns:a16="http://schemas.microsoft.com/office/drawing/2014/main" id="{00000000-0008-0000-0300-000011380000}"/>
                  </a:ext>
                </a:extLst>
              </xdr:cNvPr>
              <xdr:cNvSpPr/>
            </xdr:nvSpPr>
            <xdr:spPr bwMode="auto">
              <a:xfrm>
                <a:off x="4981571" y="2996086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4354" name="Check Box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300-00001238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4355" name="Check Box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300-000013380000}"/>
                  </a:ext>
                </a:extLst>
              </xdr:cNvPr>
              <xdr:cNvSpPr/>
            </xdr:nvSpPr>
            <xdr:spPr bwMode="auto">
              <a:xfrm>
                <a:off x="7105645" y="2990787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4356" name="Check Box 20" hidden="1">
                <a:extLst>
                  <a:ext uri="{63B3BB69-23CF-44E3-9099-C40C66FF867C}">
                    <a14:compatExt spid="_x0000_s14356"/>
                  </a:ext>
                  <a:ext uri="{FF2B5EF4-FFF2-40B4-BE49-F238E27FC236}">
                    <a16:creationId xmlns:a16="http://schemas.microsoft.com/office/drawing/2014/main" id="{00000000-0008-0000-0300-00001438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今回導入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342900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3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3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3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60325</xdr:rowOff>
    </xdr:from>
    <xdr:to>
      <xdr:col>9</xdr:col>
      <xdr:colOff>791482</xdr:colOff>
      <xdr:row>1</xdr:row>
      <xdr:rowOff>192768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6391275" y="60325"/>
          <a:ext cx="2525032" cy="29436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29"/>
  <sheetViews>
    <sheetView showZeros="0" tabSelected="1" view="pageBreakPreview" zoomScaleNormal="100" zoomScaleSheetLayoutView="100" workbookViewId="0"/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1.5" style="3" customWidth="1"/>
    <col min="5" max="5" width="23.875" style="3" customWidth="1"/>
    <col min="6" max="6" width="5.25" style="7" customWidth="1"/>
    <col min="7" max="10" width="14" style="3" customWidth="1"/>
    <col min="11" max="16384" width="9" style="3"/>
  </cols>
  <sheetData>
    <row r="1" spans="1:12" ht="17.25">
      <c r="A1" s="1" t="s">
        <v>39</v>
      </c>
      <c r="B1" s="1"/>
      <c r="C1" s="1"/>
      <c r="D1" s="1"/>
      <c r="E1" s="1"/>
      <c r="F1" s="2"/>
      <c r="G1" s="1"/>
      <c r="H1" s="1"/>
      <c r="I1" s="1"/>
      <c r="J1" s="1"/>
    </row>
    <row r="2" spans="1:12" ht="43.5" customHeight="1">
      <c r="A2" s="1"/>
      <c r="B2" s="70" t="s">
        <v>40</v>
      </c>
      <c r="C2" s="70"/>
      <c r="D2" s="70"/>
      <c r="E2" s="70"/>
      <c r="F2" s="70"/>
      <c r="G2" s="70"/>
      <c r="H2" s="70"/>
      <c r="I2" s="70"/>
      <c r="J2" s="70"/>
    </row>
    <row r="3" spans="1:12" ht="54.75" customHeight="1">
      <c r="A3" s="1"/>
      <c r="B3" s="74" t="s">
        <v>13</v>
      </c>
      <c r="C3" s="75"/>
      <c r="D3" s="76"/>
      <c r="E3" s="91"/>
      <c r="F3" s="92"/>
      <c r="G3" s="92"/>
      <c r="H3" s="92"/>
      <c r="I3" s="92"/>
      <c r="J3" s="93"/>
    </row>
    <row r="4" spans="1:12" ht="28.5" customHeight="1">
      <c r="A4" s="1"/>
      <c r="B4" s="1"/>
      <c r="C4" s="1"/>
      <c r="D4" s="1"/>
      <c r="E4" s="1"/>
      <c r="F4" s="2"/>
      <c r="G4" s="1"/>
      <c r="H4" s="1"/>
      <c r="I4" s="1"/>
      <c r="J4" s="1"/>
    </row>
    <row r="5" spans="1:12" ht="30" customHeight="1">
      <c r="A5" s="1"/>
      <c r="B5" s="4" t="s">
        <v>41</v>
      </c>
      <c r="C5" s="1"/>
      <c r="D5" s="1"/>
      <c r="E5" s="1"/>
      <c r="F5" s="2"/>
      <c r="G5" s="1"/>
      <c r="H5" s="1"/>
      <c r="I5" s="1"/>
      <c r="J5" s="34" t="s">
        <v>25</v>
      </c>
    </row>
    <row r="6" spans="1:12" ht="36" customHeight="1">
      <c r="A6" s="1"/>
      <c r="B6" s="79" t="s">
        <v>15</v>
      </c>
      <c r="C6" s="80"/>
      <c r="D6" s="80"/>
      <c r="E6" s="80"/>
      <c r="F6" s="80"/>
      <c r="G6" s="80"/>
      <c r="H6" s="80"/>
      <c r="I6" s="81"/>
      <c r="J6" s="32">
        <f>J29</f>
        <v>0</v>
      </c>
    </row>
    <row r="7" spans="1:12" ht="36" customHeight="1" thickBot="1">
      <c r="A7" s="1"/>
      <c r="B7" s="82" t="s">
        <v>16</v>
      </c>
      <c r="C7" s="83"/>
      <c r="D7" s="83"/>
      <c r="E7" s="83"/>
      <c r="F7" s="83"/>
      <c r="G7" s="83"/>
      <c r="H7" s="83"/>
      <c r="I7" s="84"/>
      <c r="J7" s="39"/>
    </row>
    <row r="8" spans="1:12" ht="36" customHeight="1" thickTop="1" thickBot="1">
      <c r="A8" s="1"/>
      <c r="B8" s="85" t="s">
        <v>14</v>
      </c>
      <c r="C8" s="86"/>
      <c r="D8" s="86"/>
      <c r="E8" s="86"/>
      <c r="F8" s="86"/>
      <c r="G8" s="86"/>
      <c r="H8" s="86"/>
      <c r="I8" s="87"/>
      <c r="J8" s="33">
        <f>SUM(J6:J7)</f>
        <v>0</v>
      </c>
    </row>
    <row r="9" spans="1:12" ht="36" customHeight="1" thickTop="1" thickBot="1">
      <c r="A9" s="1"/>
      <c r="B9" s="71" t="s">
        <v>37</v>
      </c>
      <c r="C9" s="72"/>
      <c r="D9" s="72"/>
      <c r="E9" s="72"/>
      <c r="F9" s="72"/>
      <c r="G9" s="72"/>
      <c r="H9" s="72"/>
      <c r="I9" s="73"/>
      <c r="J9" s="33">
        <f>ROUNDDOWN(J8/3*2,0)</f>
        <v>0</v>
      </c>
    </row>
    <row r="10" spans="1:12" ht="36" customHeight="1" thickTop="1" thickBot="1">
      <c r="A10" s="1"/>
      <c r="B10" s="88" t="s">
        <v>46</v>
      </c>
      <c r="C10" s="89"/>
      <c r="D10" s="89"/>
      <c r="E10" s="89"/>
      <c r="F10" s="89"/>
      <c r="G10" s="89"/>
      <c r="H10" s="89"/>
      <c r="I10" s="90"/>
      <c r="J10" s="6">
        <f>IF(J9&gt;400000,400000,J12)</f>
        <v>0</v>
      </c>
    </row>
    <row r="11" spans="1:12" ht="36" customHeight="1" thickTop="1" thickBot="1">
      <c r="A11" s="1"/>
      <c r="B11" s="71" t="s">
        <v>38</v>
      </c>
      <c r="C11" s="72"/>
      <c r="D11" s="72"/>
      <c r="E11" s="72"/>
      <c r="F11" s="72"/>
      <c r="G11" s="72"/>
      <c r="H11" s="72"/>
      <c r="I11" s="73"/>
      <c r="J11" s="38">
        <f>IF(J9&gt;600000,600000,J12)</f>
        <v>0</v>
      </c>
    </row>
    <row r="12" spans="1:12" ht="20.25" customHeight="1" thickTop="1">
      <c r="B12" s="7"/>
      <c r="C12" s="7"/>
      <c r="D12" s="7"/>
      <c r="E12" s="7"/>
      <c r="G12" s="7"/>
      <c r="H12" s="7"/>
      <c r="I12" s="8"/>
      <c r="J12" s="8">
        <f>ROUNDDOWN(J9,-3)</f>
        <v>0</v>
      </c>
    </row>
    <row r="13" spans="1:12" ht="30" customHeight="1">
      <c r="B13" s="4" t="s">
        <v>42</v>
      </c>
      <c r="J13" s="34"/>
    </row>
    <row r="14" spans="1:12" ht="39" customHeight="1">
      <c r="B14" s="68" t="s">
        <v>0</v>
      </c>
      <c r="C14" s="78" t="s">
        <v>11</v>
      </c>
      <c r="D14" s="78"/>
      <c r="E14" s="10" t="s">
        <v>1</v>
      </c>
      <c r="F14" s="9" t="s">
        <v>2</v>
      </c>
      <c r="G14" s="11" t="s">
        <v>3</v>
      </c>
      <c r="H14" s="11" t="s">
        <v>10</v>
      </c>
      <c r="I14" s="9" t="s">
        <v>26</v>
      </c>
      <c r="J14" s="11" t="s">
        <v>27</v>
      </c>
    </row>
    <row r="15" spans="1:12" ht="36" customHeight="1">
      <c r="B15" s="69"/>
      <c r="C15" s="94" t="s">
        <v>19</v>
      </c>
      <c r="D15" s="95"/>
      <c r="E15" s="43" t="s">
        <v>45</v>
      </c>
      <c r="F15" s="44"/>
      <c r="G15" s="45"/>
      <c r="H15" s="5">
        <f>F15*G15</f>
        <v>0</v>
      </c>
      <c r="I15" s="5">
        <f>F15*150000</f>
        <v>0</v>
      </c>
      <c r="J15" s="5">
        <f>MIN(H15:I15)</f>
        <v>0</v>
      </c>
      <c r="L15" s="1"/>
    </row>
    <row r="16" spans="1:12" ht="36" customHeight="1">
      <c r="B16" s="67"/>
      <c r="C16" s="95" t="s">
        <v>20</v>
      </c>
      <c r="D16" s="95"/>
      <c r="E16" s="43" t="s">
        <v>45</v>
      </c>
      <c r="F16" s="44"/>
      <c r="G16" s="45"/>
      <c r="H16" s="5">
        <f t="shared" ref="H16:H19" si="0">F16*G16</f>
        <v>0</v>
      </c>
      <c r="I16" s="5">
        <f t="shared" ref="I16" si="1">F16*150000</f>
        <v>0</v>
      </c>
      <c r="J16" s="5">
        <f t="shared" ref="J16:J18" si="2">MIN(H16:I16)</f>
        <v>0</v>
      </c>
    </row>
    <row r="17" spans="2:10" ht="36" customHeight="1">
      <c r="B17" s="40"/>
      <c r="C17" s="77" t="s">
        <v>4</v>
      </c>
      <c r="D17" s="77"/>
      <c r="E17" s="43" t="s">
        <v>45</v>
      </c>
      <c r="F17" s="44"/>
      <c r="G17" s="45"/>
      <c r="H17" s="5">
        <f t="shared" si="0"/>
        <v>0</v>
      </c>
      <c r="I17" s="5">
        <f>F17*150000</f>
        <v>0</v>
      </c>
      <c r="J17" s="5">
        <f t="shared" si="2"/>
        <v>0</v>
      </c>
    </row>
    <row r="18" spans="2:10" ht="36" customHeight="1">
      <c r="B18" s="40"/>
      <c r="C18" s="77" t="s">
        <v>5</v>
      </c>
      <c r="D18" s="77"/>
      <c r="E18" s="43" t="s">
        <v>45</v>
      </c>
      <c r="F18" s="44"/>
      <c r="G18" s="45"/>
      <c r="H18" s="5">
        <f>F18*G18</f>
        <v>0</v>
      </c>
      <c r="I18" s="5">
        <f>F18*400000</f>
        <v>0</v>
      </c>
      <c r="J18" s="5">
        <f t="shared" si="2"/>
        <v>0</v>
      </c>
    </row>
    <row r="19" spans="2:10" ht="36" customHeight="1">
      <c r="B19" s="40"/>
      <c r="C19" s="77" t="s">
        <v>6</v>
      </c>
      <c r="D19" s="77"/>
      <c r="E19" s="43" t="s">
        <v>45</v>
      </c>
      <c r="F19" s="44"/>
      <c r="G19" s="45"/>
      <c r="H19" s="5">
        <f t="shared" si="0"/>
        <v>0</v>
      </c>
      <c r="I19" s="5">
        <f>F19*100000</f>
        <v>0</v>
      </c>
      <c r="J19" s="5">
        <f>MIN(H19:I19)</f>
        <v>0</v>
      </c>
    </row>
    <row r="20" spans="2:10" ht="36" customHeight="1">
      <c r="B20" s="40"/>
      <c r="C20" s="96" t="s">
        <v>7</v>
      </c>
      <c r="D20" s="12"/>
      <c r="E20" s="13"/>
      <c r="F20" s="14">
        <f>SUM(F21:F27)</f>
        <v>0</v>
      </c>
      <c r="G20" s="15"/>
      <c r="H20" s="16">
        <f>SUM(H21:H27)</f>
        <v>0</v>
      </c>
      <c r="I20" s="5">
        <f>IF(F20&gt;0,100000,0)</f>
        <v>0</v>
      </c>
      <c r="J20" s="5">
        <f>MIN(H20:I20)</f>
        <v>0</v>
      </c>
    </row>
    <row r="21" spans="2:10" ht="36" customHeight="1">
      <c r="B21" s="108"/>
      <c r="C21" s="97"/>
      <c r="D21" s="98" t="s">
        <v>8</v>
      </c>
      <c r="E21" s="43" t="s">
        <v>45</v>
      </c>
      <c r="F21" s="110"/>
      <c r="G21" s="112"/>
      <c r="H21" s="104">
        <f>F21*G21</f>
        <v>0</v>
      </c>
      <c r="I21" s="116"/>
      <c r="J21" s="106"/>
    </row>
    <row r="22" spans="2:10" ht="21.6" customHeight="1">
      <c r="B22" s="109"/>
      <c r="C22" s="97"/>
      <c r="D22" s="99"/>
      <c r="E22" s="43" t="s">
        <v>48</v>
      </c>
      <c r="F22" s="111"/>
      <c r="G22" s="113"/>
      <c r="H22" s="105"/>
      <c r="I22" s="117"/>
      <c r="J22" s="107"/>
    </row>
    <row r="23" spans="2:10" ht="36" customHeight="1">
      <c r="B23" s="108"/>
      <c r="C23" s="97"/>
      <c r="D23" s="98" t="s">
        <v>9</v>
      </c>
      <c r="E23" s="43" t="s">
        <v>45</v>
      </c>
      <c r="F23" s="110"/>
      <c r="G23" s="112"/>
      <c r="H23" s="104">
        <f t="shared" ref="H23:H27" si="3">F23*G23</f>
        <v>0</v>
      </c>
      <c r="I23" s="117"/>
      <c r="J23" s="107"/>
    </row>
    <row r="24" spans="2:10" ht="21.95" customHeight="1">
      <c r="B24" s="109"/>
      <c r="C24" s="97"/>
      <c r="D24" s="99"/>
      <c r="E24" s="43" t="s">
        <v>48</v>
      </c>
      <c r="F24" s="111"/>
      <c r="G24" s="113"/>
      <c r="H24" s="105"/>
      <c r="I24" s="117"/>
      <c r="J24" s="107"/>
    </row>
    <row r="25" spans="2:10" ht="36" customHeight="1">
      <c r="B25" s="108"/>
      <c r="C25" s="97"/>
      <c r="D25" s="114" t="s">
        <v>12</v>
      </c>
      <c r="E25" s="43" t="s">
        <v>45</v>
      </c>
      <c r="F25" s="110"/>
      <c r="G25" s="112"/>
      <c r="H25" s="104">
        <f t="shared" si="3"/>
        <v>0</v>
      </c>
      <c r="I25" s="117"/>
      <c r="J25" s="107"/>
    </row>
    <row r="26" spans="2:10" ht="21.95" customHeight="1">
      <c r="B26" s="109"/>
      <c r="C26" s="97"/>
      <c r="D26" s="115"/>
      <c r="E26" s="43" t="s">
        <v>48</v>
      </c>
      <c r="F26" s="111"/>
      <c r="G26" s="113"/>
      <c r="H26" s="105"/>
      <c r="I26" s="117"/>
      <c r="J26" s="107"/>
    </row>
    <row r="27" spans="2:10" ht="50.45" customHeight="1">
      <c r="B27" s="41"/>
      <c r="C27" s="97"/>
      <c r="D27" s="66"/>
      <c r="E27" s="46"/>
      <c r="F27" s="47"/>
      <c r="G27" s="48"/>
      <c r="H27" s="17">
        <f t="shared" si="3"/>
        <v>0</v>
      </c>
      <c r="I27" s="117"/>
      <c r="J27" s="107"/>
    </row>
    <row r="28" spans="2:10" ht="36" customHeight="1" thickBot="1">
      <c r="B28" s="42"/>
      <c r="C28" s="100" t="s">
        <v>29</v>
      </c>
      <c r="D28" s="101"/>
      <c r="E28" s="49"/>
      <c r="F28" s="50"/>
      <c r="G28" s="51"/>
      <c r="H28" s="17">
        <f>F28*G28</f>
        <v>0</v>
      </c>
      <c r="I28" s="5">
        <f>F28*110000</f>
        <v>0</v>
      </c>
      <c r="J28" s="5">
        <f>MIN(H28:I28)</f>
        <v>0</v>
      </c>
    </row>
    <row r="29" spans="2:10" ht="36" customHeight="1" thickTop="1">
      <c r="B29" s="102" t="s">
        <v>17</v>
      </c>
      <c r="C29" s="103"/>
      <c r="D29" s="103"/>
      <c r="E29" s="103"/>
      <c r="F29" s="103"/>
      <c r="G29" s="103"/>
      <c r="H29" s="103"/>
      <c r="I29" s="18" t="e">
        <f>ROUNDDOWN(#REF!,-3)</f>
        <v>#REF!</v>
      </c>
      <c r="J29" s="31">
        <f>SUM(J15:J28)</f>
        <v>0</v>
      </c>
    </row>
  </sheetData>
  <sheetProtection algorithmName="SHA-512" hashValue="4uR99yKxw+Ss1zyM3h3EBlu2fNwDKvAldYYcjSKlmyqNsML3t6XB+9eMImnyjHJH6KZOtMoEHxBPvSnufonw0w==" saltValue="xwumJwi+GBMrBGMwsP+sBQ==" spinCount="100000" sheet="1" formatRows="0"/>
  <mergeCells count="35">
    <mergeCell ref="C19:D19"/>
    <mergeCell ref="J21:J27"/>
    <mergeCell ref="B23:B24"/>
    <mergeCell ref="D23:D24"/>
    <mergeCell ref="F23:F24"/>
    <mergeCell ref="G23:G24"/>
    <mergeCell ref="H23:H24"/>
    <mergeCell ref="B25:B26"/>
    <mergeCell ref="D25:D26"/>
    <mergeCell ref="F25:F26"/>
    <mergeCell ref="G25:G26"/>
    <mergeCell ref="H25:H26"/>
    <mergeCell ref="B21:B22"/>
    <mergeCell ref="F21:F22"/>
    <mergeCell ref="G21:G22"/>
    <mergeCell ref="I21:I27"/>
    <mergeCell ref="C20:C27"/>
    <mergeCell ref="D21:D22"/>
    <mergeCell ref="C28:D28"/>
    <mergeCell ref="B29:H29"/>
    <mergeCell ref="H21:H22"/>
    <mergeCell ref="B2:J2"/>
    <mergeCell ref="B9:I9"/>
    <mergeCell ref="B3:D3"/>
    <mergeCell ref="C18:D18"/>
    <mergeCell ref="C14:D14"/>
    <mergeCell ref="B6:I6"/>
    <mergeCell ref="B7:I7"/>
    <mergeCell ref="B8:I8"/>
    <mergeCell ref="B10:I10"/>
    <mergeCell ref="E3:J3"/>
    <mergeCell ref="B11:I11"/>
    <mergeCell ref="C15:D15"/>
    <mergeCell ref="C16:D16"/>
    <mergeCell ref="C17:D17"/>
  </mergeCells>
  <phoneticPr fontId="2"/>
  <pageMargins left="0.7" right="0.7" top="0.75" bottom="0.75" header="0.3" footer="0.3"/>
  <pageSetup paperSize="9" scale="72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F14E-1767-4BF8-8F77-18E232B038B8}">
  <sheetPr>
    <tabColor rgb="FFFF0000"/>
  </sheetPr>
  <dimension ref="A1:M38"/>
  <sheetViews>
    <sheetView showZeros="0" view="pageBreakPreview" zoomScale="85" zoomScaleNormal="100" zoomScaleSheetLayoutView="85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4" t="s">
        <v>39</v>
      </c>
      <c r="B1" s="124"/>
      <c r="C1" s="124"/>
    </row>
    <row r="2" spans="1:10" ht="21.95" customHeight="1">
      <c r="A2" s="124"/>
      <c r="B2" s="124"/>
      <c r="C2" s="124"/>
    </row>
    <row r="3" spans="1:10" ht="28.5" customHeight="1">
      <c r="A3" s="124"/>
      <c r="B3" s="124"/>
      <c r="C3" s="124"/>
      <c r="D3" s="7"/>
      <c r="E3" s="19"/>
      <c r="F3" s="20" t="s">
        <v>13</v>
      </c>
      <c r="G3" s="125">
        <f>事業所分経費!E3</f>
        <v>0</v>
      </c>
      <c r="H3" s="125"/>
      <c r="I3" s="125"/>
      <c r="J3" s="125"/>
    </row>
    <row r="4" spans="1:10" ht="22.5" customHeight="1">
      <c r="B4" s="4" t="s">
        <v>58</v>
      </c>
      <c r="C4" s="7"/>
      <c r="D4" s="7"/>
      <c r="E4" s="7"/>
      <c r="G4" s="7"/>
      <c r="H4" s="7"/>
      <c r="I4" s="7"/>
      <c r="J4" s="7"/>
    </row>
    <row r="5" spans="1:10" ht="27" customHeight="1">
      <c r="B5" s="126" t="s">
        <v>24</v>
      </c>
      <c r="C5" s="127"/>
      <c r="D5" s="128"/>
      <c r="E5" s="135" t="s">
        <v>57</v>
      </c>
      <c r="F5" s="136"/>
      <c r="G5" s="53"/>
      <c r="H5" s="141" t="s">
        <v>32</v>
      </c>
      <c r="I5" s="142"/>
      <c r="J5" s="142"/>
    </row>
    <row r="6" spans="1:10" ht="27" customHeight="1">
      <c r="B6" s="129"/>
      <c r="C6" s="130"/>
      <c r="D6" s="131"/>
      <c r="E6" s="137"/>
      <c r="F6" s="138"/>
      <c r="G6" s="53"/>
      <c r="H6" s="141" t="s">
        <v>33</v>
      </c>
      <c r="I6" s="142"/>
      <c r="J6" s="142"/>
    </row>
    <row r="7" spans="1:10" ht="31.5" customHeight="1">
      <c r="B7" s="132"/>
      <c r="C7" s="133"/>
      <c r="D7" s="134"/>
      <c r="E7" s="139"/>
      <c r="F7" s="140"/>
      <c r="G7" s="53"/>
      <c r="H7" s="141" t="s">
        <v>44</v>
      </c>
      <c r="I7" s="142"/>
      <c r="J7" s="142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4" t="s">
        <v>59</v>
      </c>
      <c r="C9" s="75"/>
      <c r="D9" s="76"/>
      <c r="E9" s="91" t="s">
        <v>62</v>
      </c>
      <c r="F9" s="92"/>
      <c r="G9" s="92"/>
      <c r="H9" s="92"/>
      <c r="I9" s="92"/>
      <c r="J9" s="93"/>
    </row>
    <row r="10" spans="1:10" ht="21.75" customHeight="1">
      <c r="B10" s="126" t="s">
        <v>56</v>
      </c>
      <c r="C10" s="127"/>
      <c r="D10" s="128"/>
      <c r="E10" s="143" t="s">
        <v>34</v>
      </c>
      <c r="F10" s="144"/>
      <c r="G10" s="143" t="s">
        <v>35</v>
      </c>
      <c r="H10" s="144"/>
      <c r="I10" s="145" t="s">
        <v>36</v>
      </c>
      <c r="J10" s="144"/>
    </row>
    <row r="11" spans="1:10" ht="21" customHeight="1">
      <c r="B11" s="129"/>
      <c r="C11" s="130"/>
      <c r="D11" s="131"/>
      <c r="E11" s="146" t="s">
        <v>49</v>
      </c>
      <c r="F11" s="147"/>
      <c r="G11" s="54"/>
      <c r="H11" s="55"/>
      <c r="I11" s="56"/>
      <c r="J11" s="55"/>
    </row>
    <row r="12" spans="1:10" ht="21" customHeight="1">
      <c r="B12" s="129"/>
      <c r="C12" s="130"/>
      <c r="D12" s="131"/>
      <c r="E12" s="146" t="s">
        <v>50</v>
      </c>
      <c r="F12" s="147"/>
      <c r="G12" s="54"/>
      <c r="H12" s="55"/>
      <c r="I12" s="56"/>
      <c r="J12" s="55"/>
    </row>
    <row r="13" spans="1:10" ht="21" customHeight="1">
      <c r="B13" s="129"/>
      <c r="C13" s="130"/>
      <c r="D13" s="131"/>
      <c r="E13" s="146" t="s">
        <v>51</v>
      </c>
      <c r="F13" s="147"/>
      <c r="G13" s="54"/>
      <c r="H13" s="55"/>
      <c r="I13" s="56"/>
      <c r="J13" s="55"/>
    </row>
    <row r="14" spans="1:10" ht="21" customHeight="1">
      <c r="B14" s="132"/>
      <c r="C14" s="133"/>
      <c r="D14" s="134"/>
      <c r="E14" s="146" t="s">
        <v>52</v>
      </c>
      <c r="F14" s="147"/>
      <c r="G14" s="57"/>
      <c r="H14" s="58"/>
      <c r="I14" s="56"/>
      <c r="J14" s="55"/>
    </row>
    <row r="15" spans="1:10" ht="32.25" customHeight="1">
      <c r="B15" s="126" t="s">
        <v>47</v>
      </c>
      <c r="C15" s="127"/>
      <c r="D15" s="128"/>
      <c r="E15" s="149" t="s">
        <v>31</v>
      </c>
      <c r="F15" s="150"/>
      <c r="G15" s="150"/>
      <c r="H15" s="150"/>
      <c r="I15" s="150"/>
      <c r="J15" s="151"/>
    </row>
    <row r="16" spans="1:10" ht="19.5" customHeight="1">
      <c r="B16" s="129"/>
      <c r="C16" s="130"/>
      <c r="D16" s="131"/>
      <c r="E16" s="152" t="s">
        <v>61</v>
      </c>
      <c r="F16" s="153"/>
      <c r="G16" s="153"/>
      <c r="H16" s="153"/>
      <c r="I16" s="153"/>
      <c r="J16" s="154"/>
    </row>
    <row r="17" spans="2:13" ht="19.5" customHeight="1">
      <c r="B17" s="129"/>
      <c r="C17" s="130"/>
      <c r="D17" s="131"/>
      <c r="E17" s="121"/>
      <c r="F17" s="122"/>
      <c r="G17" s="122"/>
      <c r="H17" s="123"/>
      <c r="I17" s="52" t="s">
        <v>53</v>
      </c>
      <c r="J17" s="59"/>
    </row>
    <row r="18" spans="2:13" ht="19.5" customHeight="1">
      <c r="B18" s="129"/>
      <c r="C18" s="130"/>
      <c r="D18" s="131"/>
      <c r="E18" s="121"/>
      <c r="F18" s="122"/>
      <c r="G18" s="122"/>
      <c r="H18" s="123"/>
      <c r="I18" s="52" t="s">
        <v>53</v>
      </c>
      <c r="J18" s="59"/>
    </row>
    <row r="19" spans="2:13" ht="19.5" customHeight="1">
      <c r="B19" s="129"/>
      <c r="C19" s="130"/>
      <c r="D19" s="131"/>
      <c r="E19" s="121"/>
      <c r="F19" s="122"/>
      <c r="G19" s="122"/>
      <c r="H19" s="123"/>
      <c r="I19" s="52" t="s">
        <v>53</v>
      </c>
      <c r="J19" s="59"/>
    </row>
    <row r="20" spans="2:13" ht="19.5" customHeight="1">
      <c r="B20" s="129"/>
      <c r="C20" s="130"/>
      <c r="D20" s="131"/>
      <c r="E20" s="121"/>
      <c r="F20" s="122"/>
      <c r="G20" s="122"/>
      <c r="H20" s="123"/>
      <c r="I20" s="52" t="s">
        <v>53</v>
      </c>
      <c r="J20" s="59"/>
    </row>
    <row r="21" spans="2:13" ht="20.100000000000001" customHeight="1">
      <c r="B21" s="129"/>
      <c r="C21" s="130"/>
      <c r="D21" s="131"/>
      <c r="E21" s="118" t="s">
        <v>55</v>
      </c>
      <c r="F21" s="119"/>
      <c r="G21" s="119"/>
      <c r="H21" s="119"/>
      <c r="I21" s="119"/>
      <c r="J21" s="120"/>
    </row>
    <row r="22" spans="2:13" ht="20.100000000000001" customHeight="1">
      <c r="B22" s="129"/>
      <c r="C22" s="130"/>
      <c r="D22" s="131"/>
      <c r="E22" s="121"/>
      <c r="F22" s="122"/>
      <c r="G22" s="122"/>
      <c r="H22" s="123"/>
      <c r="I22" s="52" t="s">
        <v>53</v>
      </c>
      <c r="J22" s="59"/>
    </row>
    <row r="23" spans="2:13" ht="20.100000000000001" customHeight="1">
      <c r="B23" s="129"/>
      <c r="C23" s="130"/>
      <c r="D23" s="131"/>
      <c r="E23" s="118" t="s">
        <v>63</v>
      </c>
      <c r="F23" s="119"/>
      <c r="G23" s="119"/>
      <c r="H23" s="119"/>
      <c r="I23" s="119"/>
      <c r="J23" s="120"/>
    </row>
    <row r="24" spans="2:13" ht="81" customHeight="1">
      <c r="B24" s="132"/>
      <c r="C24" s="133"/>
      <c r="D24" s="134"/>
      <c r="E24" s="159" t="s">
        <v>64</v>
      </c>
      <c r="F24" s="160"/>
      <c r="G24" s="160"/>
      <c r="H24" s="160"/>
      <c r="I24" s="160"/>
      <c r="J24" s="161"/>
    </row>
    <row r="25" spans="2:13" ht="23.25" customHeight="1">
      <c r="B25" s="22" t="s">
        <v>60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9" t="s">
        <v>0</v>
      </c>
      <c r="C26" s="155" t="s">
        <v>11</v>
      </c>
      <c r="D26" s="155"/>
      <c r="E26" s="24" t="s">
        <v>1</v>
      </c>
      <c r="F26" s="9" t="s">
        <v>2</v>
      </c>
      <c r="G26" s="11" t="s">
        <v>3</v>
      </c>
      <c r="H26" s="11" t="s">
        <v>10</v>
      </c>
      <c r="I26" s="9" t="s">
        <v>26</v>
      </c>
      <c r="J26" s="11" t="s">
        <v>28</v>
      </c>
    </row>
    <row r="27" spans="2:13" ht="63.95" customHeight="1">
      <c r="B27" s="40"/>
      <c r="C27" s="156"/>
      <c r="D27" s="157"/>
      <c r="E27" s="43" t="s">
        <v>45</v>
      </c>
      <c r="F27" s="44"/>
      <c r="G27" s="45"/>
      <c r="H27" s="5">
        <f>F27*G27</f>
        <v>0</v>
      </c>
      <c r="I27" s="36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0"/>
      <c r="C28" s="158" t="s">
        <v>43</v>
      </c>
      <c r="D28" s="158"/>
      <c r="E28" s="43" t="s">
        <v>45</v>
      </c>
      <c r="F28" s="44"/>
      <c r="G28" s="45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0"/>
      <c r="C29" s="95" t="s">
        <v>21</v>
      </c>
      <c r="D29" s="95"/>
      <c r="E29" s="43" t="s">
        <v>45</v>
      </c>
      <c r="F29" s="44"/>
      <c r="G29" s="45"/>
      <c r="H29" s="5">
        <f t="shared" ref="H29:H36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0"/>
      <c r="C30" s="95" t="s">
        <v>22</v>
      </c>
      <c r="D30" s="95"/>
      <c r="E30" s="43" t="s">
        <v>45</v>
      </c>
      <c r="F30" s="44"/>
      <c r="G30" s="45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0"/>
      <c r="C31" s="148" t="s">
        <v>30</v>
      </c>
      <c r="D31" s="148"/>
      <c r="E31" s="43" t="s">
        <v>45</v>
      </c>
      <c r="F31" s="44"/>
      <c r="G31" s="45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2.5" customHeight="1">
      <c r="B32" s="40"/>
      <c r="C32" s="148" t="s">
        <v>54</v>
      </c>
      <c r="D32" s="148"/>
      <c r="E32" s="43"/>
      <c r="F32" s="44"/>
      <c r="G32" s="45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0"/>
      <c r="C33" s="162" t="s">
        <v>67</v>
      </c>
      <c r="D33" s="162"/>
      <c r="E33" s="60"/>
      <c r="F33" s="44"/>
      <c r="G33" s="45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 t="shared" si="1"/>
        <v/>
      </c>
    </row>
    <row r="34" spans="1:11" ht="30.75" customHeight="1">
      <c r="B34" s="40"/>
      <c r="C34" s="163"/>
      <c r="D34" s="163"/>
      <c r="E34" s="60"/>
      <c r="F34" s="44"/>
      <c r="G34" s="45"/>
      <c r="H34" s="5">
        <f t="shared" si="0"/>
        <v>0</v>
      </c>
      <c r="I34" s="36"/>
      <c r="J34" s="5">
        <f t="shared" ref="J34:J36" si="2">H34</f>
        <v>0</v>
      </c>
      <c r="K34" s="25" t="str">
        <f t="shared" si="1"/>
        <v/>
      </c>
    </row>
    <row r="35" spans="1:11" ht="30.75" customHeight="1">
      <c r="B35" s="40"/>
      <c r="C35" s="163"/>
      <c r="D35" s="163"/>
      <c r="E35" s="60"/>
      <c r="F35" s="44"/>
      <c r="G35" s="45"/>
      <c r="H35" s="5">
        <f t="shared" si="0"/>
        <v>0</v>
      </c>
      <c r="I35" s="36"/>
      <c r="J35" s="5">
        <f t="shared" si="2"/>
        <v>0</v>
      </c>
      <c r="K35" s="25" t="str">
        <f t="shared" si="1"/>
        <v/>
      </c>
    </row>
    <row r="36" spans="1:11" ht="30.75" customHeight="1">
      <c r="B36" s="40"/>
      <c r="C36" s="163"/>
      <c r="D36" s="163"/>
      <c r="E36" s="60"/>
      <c r="F36" s="44"/>
      <c r="G36" s="45"/>
      <c r="H36" s="5">
        <f t="shared" si="0"/>
        <v>0</v>
      </c>
      <c r="I36" s="36"/>
      <c r="J36" s="5">
        <f t="shared" si="2"/>
        <v>0</v>
      </c>
      <c r="K36" s="25" t="str">
        <f t="shared" si="1"/>
        <v/>
      </c>
    </row>
    <row r="37" spans="1:11" ht="36" customHeight="1" thickBot="1">
      <c r="A37" s="27"/>
      <c r="B37" s="82" t="s">
        <v>18</v>
      </c>
      <c r="C37" s="83"/>
      <c r="D37" s="83"/>
      <c r="E37" s="83"/>
      <c r="F37" s="83"/>
      <c r="G37" s="83"/>
      <c r="H37" s="84"/>
      <c r="I37" s="37"/>
      <c r="J37" s="30">
        <f>SUM(J27:J36)</f>
        <v>0</v>
      </c>
      <c r="K37" s="28"/>
    </row>
    <row r="38" spans="1:11" ht="36" customHeight="1" thickTop="1">
      <c r="B38" s="88" t="s">
        <v>23</v>
      </c>
      <c r="C38" s="89"/>
      <c r="D38" s="89"/>
      <c r="E38" s="89"/>
      <c r="F38" s="89"/>
      <c r="G38" s="89"/>
      <c r="H38" s="89"/>
      <c r="I38" s="35"/>
      <c r="J38" s="29">
        <f>IF(J37&gt;200000,200000,J37)</f>
        <v>0</v>
      </c>
    </row>
  </sheetData>
  <sheetProtection algorithmName="SHA-512" hashValue="Q4H6zryA1O3UZnI3qcHyIFk0m8Zzs/WaR6dKT+/gfElptULd/gXRUVPe+uIy5PYVewPTXNUgPEiLIAwB/BUTrg==" saltValue="qGVs27gLvlj/RlAuQvodGg==" spinCount="100000" sheet="1" formatRows="0"/>
  <mergeCells count="41">
    <mergeCell ref="C30:D30"/>
    <mergeCell ref="B38:H38"/>
    <mergeCell ref="E24:J24"/>
    <mergeCell ref="C32:D32"/>
    <mergeCell ref="C33:D33"/>
    <mergeCell ref="C36:D36"/>
    <mergeCell ref="B37:H37"/>
    <mergeCell ref="C34:D34"/>
    <mergeCell ref="C35:D35"/>
    <mergeCell ref="E12:F12"/>
    <mergeCell ref="E13:F13"/>
    <mergeCell ref="E14:F14"/>
    <mergeCell ref="C31:D31"/>
    <mergeCell ref="B15:D24"/>
    <mergeCell ref="E15:J15"/>
    <mergeCell ref="E16:J16"/>
    <mergeCell ref="E17:H17"/>
    <mergeCell ref="E18:H18"/>
    <mergeCell ref="E19:H19"/>
    <mergeCell ref="E20:H20"/>
    <mergeCell ref="E21:J21"/>
    <mergeCell ref="C26:D26"/>
    <mergeCell ref="C27:D27"/>
    <mergeCell ref="C28:D28"/>
    <mergeCell ref="C29:D29"/>
    <mergeCell ref="E23:J23"/>
    <mergeCell ref="E22:H22"/>
    <mergeCell ref="A1:C3"/>
    <mergeCell ref="G3:J3"/>
    <mergeCell ref="B5:D7"/>
    <mergeCell ref="E5:F7"/>
    <mergeCell ref="H5:J5"/>
    <mergeCell ref="H6:J6"/>
    <mergeCell ref="H7:J7"/>
    <mergeCell ref="B9:D9"/>
    <mergeCell ref="E9:J9"/>
    <mergeCell ref="B10:D14"/>
    <mergeCell ref="E10:F10"/>
    <mergeCell ref="G10:H10"/>
    <mergeCell ref="I10:J10"/>
    <mergeCell ref="E11:F11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904875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904875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904875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904875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ADD8-59CA-4103-B1E1-9DC91E42B77E}">
  <sheetPr>
    <tabColor rgb="FFFF0000"/>
  </sheetPr>
  <dimension ref="A1:M38"/>
  <sheetViews>
    <sheetView showZeros="0" view="pageBreakPreview" zoomScale="80" zoomScaleNormal="100" zoomScaleSheetLayoutView="80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4" t="s">
        <v>39</v>
      </c>
      <c r="B1" s="124"/>
      <c r="C1" s="124"/>
    </row>
    <row r="2" spans="1:10" ht="21.95" customHeight="1">
      <c r="A2" s="124"/>
      <c r="B2" s="124"/>
      <c r="C2" s="124"/>
    </row>
    <row r="3" spans="1:10" ht="28.5" customHeight="1">
      <c r="A3" s="124"/>
      <c r="B3" s="124"/>
      <c r="C3" s="124"/>
      <c r="D3" s="7"/>
      <c r="E3" s="19"/>
      <c r="F3" s="20" t="s">
        <v>13</v>
      </c>
      <c r="G3" s="125">
        <f>事業所分経費!E3</f>
        <v>0</v>
      </c>
      <c r="H3" s="125"/>
      <c r="I3" s="125"/>
      <c r="J3" s="125"/>
    </row>
    <row r="4" spans="1:10" ht="22.5" customHeight="1">
      <c r="B4" s="4" t="s">
        <v>58</v>
      </c>
      <c r="C4" s="7"/>
      <c r="D4" s="7"/>
      <c r="E4" s="7"/>
      <c r="G4" s="7"/>
      <c r="H4" s="7"/>
      <c r="I4" s="7"/>
      <c r="J4" s="7"/>
    </row>
    <row r="5" spans="1:10" ht="27" customHeight="1">
      <c r="B5" s="126" t="s">
        <v>24</v>
      </c>
      <c r="C5" s="127"/>
      <c r="D5" s="128"/>
      <c r="E5" s="135" t="s">
        <v>65</v>
      </c>
      <c r="F5" s="136"/>
      <c r="G5" s="53"/>
      <c r="H5" s="141" t="s">
        <v>32</v>
      </c>
      <c r="I5" s="142"/>
      <c r="J5" s="142"/>
    </row>
    <row r="6" spans="1:10" ht="27" customHeight="1">
      <c r="B6" s="129"/>
      <c r="C6" s="130"/>
      <c r="D6" s="131"/>
      <c r="E6" s="137"/>
      <c r="F6" s="138"/>
      <c r="G6" s="53"/>
      <c r="H6" s="141" t="s">
        <v>33</v>
      </c>
      <c r="I6" s="142"/>
      <c r="J6" s="142"/>
    </row>
    <row r="7" spans="1:10" ht="31.5" customHeight="1">
      <c r="B7" s="132"/>
      <c r="C7" s="133"/>
      <c r="D7" s="134"/>
      <c r="E7" s="139"/>
      <c r="F7" s="140"/>
      <c r="G7" s="53"/>
      <c r="H7" s="141" t="s">
        <v>44</v>
      </c>
      <c r="I7" s="142"/>
      <c r="J7" s="142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4" t="s">
        <v>59</v>
      </c>
      <c r="C9" s="75"/>
      <c r="D9" s="76"/>
      <c r="E9" s="91" t="s">
        <v>62</v>
      </c>
      <c r="F9" s="92"/>
      <c r="G9" s="92"/>
      <c r="H9" s="92"/>
      <c r="I9" s="92"/>
      <c r="J9" s="93"/>
    </row>
    <row r="10" spans="1:10" ht="21.75" customHeight="1">
      <c r="B10" s="126" t="s">
        <v>56</v>
      </c>
      <c r="C10" s="127"/>
      <c r="D10" s="128"/>
      <c r="E10" s="143" t="s">
        <v>34</v>
      </c>
      <c r="F10" s="144"/>
      <c r="G10" s="143" t="s">
        <v>35</v>
      </c>
      <c r="H10" s="144"/>
      <c r="I10" s="145" t="s">
        <v>36</v>
      </c>
      <c r="J10" s="144"/>
    </row>
    <row r="11" spans="1:10" ht="21" customHeight="1">
      <c r="B11" s="129"/>
      <c r="C11" s="130"/>
      <c r="D11" s="131"/>
      <c r="E11" s="146" t="s">
        <v>49</v>
      </c>
      <c r="F11" s="147"/>
      <c r="G11" s="54"/>
      <c r="H11" s="55"/>
      <c r="I11" s="56"/>
      <c r="J11" s="55"/>
    </row>
    <row r="12" spans="1:10" ht="21" customHeight="1">
      <c r="B12" s="129"/>
      <c r="C12" s="130"/>
      <c r="D12" s="131"/>
      <c r="E12" s="146" t="s">
        <v>50</v>
      </c>
      <c r="F12" s="147"/>
      <c r="G12" s="54"/>
      <c r="H12" s="55"/>
      <c r="I12" s="56"/>
      <c r="J12" s="55"/>
    </row>
    <row r="13" spans="1:10" ht="21" customHeight="1">
      <c r="B13" s="129"/>
      <c r="C13" s="130"/>
      <c r="D13" s="131"/>
      <c r="E13" s="146" t="s">
        <v>51</v>
      </c>
      <c r="F13" s="147"/>
      <c r="G13" s="54"/>
      <c r="H13" s="55"/>
      <c r="I13" s="56"/>
      <c r="J13" s="55"/>
    </row>
    <row r="14" spans="1:10" ht="21" customHeight="1">
      <c r="B14" s="132"/>
      <c r="C14" s="133"/>
      <c r="D14" s="134"/>
      <c r="E14" s="146" t="s">
        <v>52</v>
      </c>
      <c r="F14" s="147"/>
      <c r="G14" s="63"/>
      <c r="H14" s="64"/>
      <c r="I14" s="56"/>
      <c r="J14" s="55"/>
    </row>
    <row r="15" spans="1:10" ht="32.25" customHeight="1">
      <c r="B15" s="126" t="s">
        <v>47</v>
      </c>
      <c r="C15" s="127"/>
      <c r="D15" s="128"/>
      <c r="E15" s="149" t="s">
        <v>31</v>
      </c>
      <c r="F15" s="150"/>
      <c r="G15" s="150"/>
      <c r="H15" s="150"/>
      <c r="I15" s="150"/>
      <c r="J15" s="151"/>
    </row>
    <row r="16" spans="1:10" ht="19.5" customHeight="1">
      <c r="B16" s="129"/>
      <c r="C16" s="130"/>
      <c r="D16" s="131"/>
      <c r="E16" s="152" t="s">
        <v>61</v>
      </c>
      <c r="F16" s="153"/>
      <c r="G16" s="153"/>
      <c r="H16" s="153"/>
      <c r="I16" s="153"/>
      <c r="J16" s="154"/>
    </row>
    <row r="17" spans="2:13" ht="19.5" customHeight="1">
      <c r="B17" s="129"/>
      <c r="C17" s="130"/>
      <c r="D17" s="131"/>
      <c r="E17" s="121"/>
      <c r="F17" s="122"/>
      <c r="G17" s="122"/>
      <c r="H17" s="123"/>
      <c r="I17" s="52" t="s">
        <v>53</v>
      </c>
      <c r="J17" s="59"/>
    </row>
    <row r="18" spans="2:13" ht="19.5" customHeight="1">
      <c r="B18" s="129"/>
      <c r="C18" s="130"/>
      <c r="D18" s="131"/>
      <c r="E18" s="121"/>
      <c r="F18" s="122"/>
      <c r="G18" s="122"/>
      <c r="H18" s="123"/>
      <c r="I18" s="52" t="s">
        <v>53</v>
      </c>
      <c r="J18" s="59"/>
    </row>
    <row r="19" spans="2:13" ht="19.5" customHeight="1">
      <c r="B19" s="129"/>
      <c r="C19" s="130"/>
      <c r="D19" s="131"/>
      <c r="E19" s="121"/>
      <c r="F19" s="122"/>
      <c r="G19" s="122"/>
      <c r="H19" s="123"/>
      <c r="I19" s="52" t="s">
        <v>53</v>
      </c>
      <c r="J19" s="59"/>
    </row>
    <row r="20" spans="2:13" ht="19.5" customHeight="1">
      <c r="B20" s="129"/>
      <c r="C20" s="130"/>
      <c r="D20" s="131"/>
      <c r="E20" s="121"/>
      <c r="F20" s="122"/>
      <c r="G20" s="122"/>
      <c r="H20" s="123"/>
      <c r="I20" s="52" t="s">
        <v>53</v>
      </c>
      <c r="J20" s="59"/>
    </row>
    <row r="21" spans="2:13" ht="20.100000000000001" customHeight="1">
      <c r="B21" s="129"/>
      <c r="C21" s="130"/>
      <c r="D21" s="131"/>
      <c r="E21" s="118" t="s">
        <v>55</v>
      </c>
      <c r="F21" s="119"/>
      <c r="G21" s="119"/>
      <c r="H21" s="119"/>
      <c r="I21" s="119"/>
      <c r="J21" s="120"/>
    </row>
    <row r="22" spans="2:13" ht="20.100000000000001" customHeight="1">
      <c r="B22" s="129"/>
      <c r="C22" s="130"/>
      <c r="D22" s="131"/>
      <c r="E22" s="121"/>
      <c r="F22" s="122"/>
      <c r="G22" s="122"/>
      <c r="H22" s="123"/>
      <c r="I22" s="52" t="s">
        <v>53</v>
      </c>
      <c r="J22" s="59"/>
    </row>
    <row r="23" spans="2:13" ht="20.100000000000001" customHeight="1">
      <c r="B23" s="129"/>
      <c r="C23" s="130"/>
      <c r="D23" s="131"/>
      <c r="E23" s="118" t="s">
        <v>63</v>
      </c>
      <c r="F23" s="119"/>
      <c r="G23" s="119"/>
      <c r="H23" s="119"/>
      <c r="I23" s="119"/>
      <c r="J23" s="120"/>
    </row>
    <row r="24" spans="2:13" ht="81" customHeight="1">
      <c r="B24" s="132"/>
      <c r="C24" s="133"/>
      <c r="D24" s="134"/>
      <c r="E24" s="159" t="s">
        <v>64</v>
      </c>
      <c r="F24" s="160"/>
      <c r="G24" s="160"/>
      <c r="H24" s="160"/>
      <c r="I24" s="160"/>
      <c r="J24" s="161"/>
    </row>
    <row r="25" spans="2:13" ht="23.25" customHeight="1">
      <c r="B25" s="22" t="s">
        <v>60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1" t="s">
        <v>0</v>
      </c>
      <c r="C26" s="155" t="s">
        <v>11</v>
      </c>
      <c r="D26" s="155"/>
      <c r="E26" s="65" t="s">
        <v>1</v>
      </c>
      <c r="F26" s="61" t="s">
        <v>2</v>
      </c>
      <c r="G26" s="11" t="s">
        <v>3</v>
      </c>
      <c r="H26" s="11" t="s">
        <v>10</v>
      </c>
      <c r="I26" s="61" t="s">
        <v>26</v>
      </c>
      <c r="J26" s="11" t="s">
        <v>28</v>
      </c>
    </row>
    <row r="27" spans="2:13" ht="63.95" customHeight="1">
      <c r="B27" s="40"/>
      <c r="C27" s="156"/>
      <c r="D27" s="157"/>
      <c r="E27" s="43" t="s">
        <v>45</v>
      </c>
      <c r="F27" s="44"/>
      <c r="G27" s="45"/>
      <c r="H27" s="5">
        <f>F27*G27</f>
        <v>0</v>
      </c>
      <c r="I27" s="36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0"/>
      <c r="C28" s="158" t="s">
        <v>43</v>
      </c>
      <c r="D28" s="158"/>
      <c r="E28" s="43" t="s">
        <v>45</v>
      </c>
      <c r="F28" s="44"/>
      <c r="G28" s="45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0"/>
      <c r="C29" s="95" t="s">
        <v>21</v>
      </c>
      <c r="D29" s="95"/>
      <c r="E29" s="43" t="s">
        <v>45</v>
      </c>
      <c r="F29" s="44"/>
      <c r="G29" s="45"/>
      <c r="H29" s="5">
        <f t="shared" ref="H29:H36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0"/>
      <c r="C30" s="95" t="s">
        <v>22</v>
      </c>
      <c r="D30" s="95"/>
      <c r="E30" s="43" t="s">
        <v>45</v>
      </c>
      <c r="F30" s="44"/>
      <c r="G30" s="45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0"/>
      <c r="C31" s="148" t="s">
        <v>30</v>
      </c>
      <c r="D31" s="148"/>
      <c r="E31" s="43" t="s">
        <v>45</v>
      </c>
      <c r="F31" s="44"/>
      <c r="G31" s="45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2.5" customHeight="1">
      <c r="B32" s="40"/>
      <c r="C32" s="148" t="s">
        <v>54</v>
      </c>
      <c r="D32" s="148"/>
      <c r="E32" s="43"/>
      <c r="F32" s="44"/>
      <c r="G32" s="45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0"/>
      <c r="C33" s="162" t="s">
        <v>67</v>
      </c>
      <c r="D33" s="162"/>
      <c r="E33" s="60"/>
      <c r="F33" s="44"/>
      <c r="G33" s="45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 t="shared" si="1"/>
        <v/>
      </c>
    </row>
    <row r="34" spans="1:11" ht="30.75" customHeight="1">
      <c r="B34" s="40"/>
      <c r="C34" s="163"/>
      <c r="D34" s="163"/>
      <c r="E34" s="60"/>
      <c r="F34" s="44"/>
      <c r="G34" s="45"/>
      <c r="H34" s="5">
        <f t="shared" si="0"/>
        <v>0</v>
      </c>
      <c r="I34" s="36"/>
      <c r="J34" s="5">
        <f t="shared" ref="J34:J36" si="2">H34</f>
        <v>0</v>
      </c>
      <c r="K34" s="25" t="str">
        <f t="shared" si="1"/>
        <v/>
      </c>
    </row>
    <row r="35" spans="1:11" ht="30.75" customHeight="1">
      <c r="B35" s="40"/>
      <c r="C35" s="163"/>
      <c r="D35" s="163"/>
      <c r="E35" s="60"/>
      <c r="F35" s="44"/>
      <c r="G35" s="45"/>
      <c r="H35" s="5">
        <f t="shared" si="0"/>
        <v>0</v>
      </c>
      <c r="I35" s="36"/>
      <c r="J35" s="5">
        <f t="shared" si="2"/>
        <v>0</v>
      </c>
      <c r="K35" s="25" t="str">
        <f>IF(F35&gt;1,"２台以上の購入は認められません。","")</f>
        <v/>
      </c>
    </row>
    <row r="36" spans="1:11" ht="30.75" customHeight="1">
      <c r="B36" s="40"/>
      <c r="C36" s="163"/>
      <c r="D36" s="163"/>
      <c r="E36" s="60"/>
      <c r="F36" s="44"/>
      <c r="G36" s="45"/>
      <c r="H36" s="5">
        <f t="shared" si="0"/>
        <v>0</v>
      </c>
      <c r="I36" s="36"/>
      <c r="J36" s="5">
        <f t="shared" si="2"/>
        <v>0</v>
      </c>
      <c r="K36" s="25" t="str">
        <f t="shared" si="1"/>
        <v/>
      </c>
    </row>
    <row r="37" spans="1:11" ht="36" customHeight="1" thickBot="1">
      <c r="A37" s="27"/>
      <c r="B37" s="82" t="s">
        <v>18</v>
      </c>
      <c r="C37" s="83"/>
      <c r="D37" s="83"/>
      <c r="E37" s="83"/>
      <c r="F37" s="83"/>
      <c r="G37" s="83"/>
      <c r="H37" s="84"/>
      <c r="I37" s="37"/>
      <c r="J37" s="30">
        <f>SUM(J27:J36)</f>
        <v>0</v>
      </c>
      <c r="K37" s="28"/>
    </row>
    <row r="38" spans="1:11" ht="36" customHeight="1" thickTop="1">
      <c r="B38" s="88" t="s">
        <v>23</v>
      </c>
      <c r="C38" s="89"/>
      <c r="D38" s="89"/>
      <c r="E38" s="89"/>
      <c r="F38" s="89"/>
      <c r="G38" s="89"/>
      <c r="H38" s="89"/>
      <c r="I38" s="62"/>
      <c r="J38" s="29">
        <f>IF(J37&gt;200000,200000,J37)</f>
        <v>0</v>
      </c>
    </row>
  </sheetData>
  <sheetProtection algorithmName="SHA-512" hashValue="ZJ1x2lb5WuXlrFl+czTt2m8LFIoBYJfU71ST3JeN0IQQCIEGleNdAI4yeAM3Swr/T4C/ERElhc2kwBS7tJY3rg==" saltValue="8NZQ/L5miiqhLh7XzLRzAw==" spinCount="100000" sheet="1" formatRows="0"/>
  <mergeCells count="41">
    <mergeCell ref="A1:C3"/>
    <mergeCell ref="G3:J3"/>
    <mergeCell ref="B5:D7"/>
    <mergeCell ref="E5:F7"/>
    <mergeCell ref="H5:J5"/>
    <mergeCell ref="H6:J6"/>
    <mergeCell ref="H7:J7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37:H37"/>
    <mergeCell ref="B38:H38"/>
    <mergeCell ref="C31:D31"/>
    <mergeCell ref="C32:D32"/>
    <mergeCell ref="C33:D33"/>
    <mergeCell ref="C34:D34"/>
    <mergeCell ref="C35:D35"/>
    <mergeCell ref="C36:D36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5E77-459C-4880-BD85-BB5694C2A518}">
  <sheetPr>
    <tabColor rgb="FFFF0000"/>
  </sheetPr>
  <dimension ref="A1:M38"/>
  <sheetViews>
    <sheetView showZeros="0" view="pageBreakPreview" zoomScale="80" zoomScaleNormal="100" zoomScaleSheetLayoutView="80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4" t="s">
        <v>39</v>
      </c>
      <c r="B1" s="124"/>
      <c r="C1" s="124"/>
    </row>
    <row r="2" spans="1:10" ht="21.95" customHeight="1">
      <c r="A2" s="124"/>
      <c r="B2" s="124"/>
      <c r="C2" s="124"/>
    </row>
    <row r="3" spans="1:10" ht="28.5" customHeight="1">
      <c r="A3" s="124"/>
      <c r="B3" s="124"/>
      <c r="C3" s="124"/>
      <c r="D3" s="7"/>
      <c r="E3" s="19"/>
      <c r="F3" s="20" t="s">
        <v>13</v>
      </c>
      <c r="G3" s="125">
        <f>事業所分経費!E3</f>
        <v>0</v>
      </c>
      <c r="H3" s="125"/>
      <c r="I3" s="125"/>
      <c r="J3" s="125"/>
    </row>
    <row r="4" spans="1:10" ht="22.5" customHeight="1">
      <c r="B4" s="4" t="s">
        <v>58</v>
      </c>
      <c r="C4" s="7"/>
      <c r="D4" s="7"/>
      <c r="E4" s="7"/>
      <c r="G4" s="7"/>
      <c r="H4" s="7"/>
      <c r="I4" s="7"/>
      <c r="J4" s="7"/>
    </row>
    <row r="5" spans="1:10" ht="27" customHeight="1">
      <c r="B5" s="126" t="s">
        <v>24</v>
      </c>
      <c r="C5" s="127"/>
      <c r="D5" s="128"/>
      <c r="E5" s="135" t="s">
        <v>66</v>
      </c>
      <c r="F5" s="136"/>
      <c r="G5" s="53"/>
      <c r="H5" s="141" t="s">
        <v>32</v>
      </c>
      <c r="I5" s="142"/>
      <c r="J5" s="142"/>
    </row>
    <row r="6" spans="1:10" ht="27" customHeight="1">
      <c r="B6" s="129"/>
      <c r="C6" s="130"/>
      <c r="D6" s="131"/>
      <c r="E6" s="137"/>
      <c r="F6" s="138"/>
      <c r="G6" s="53"/>
      <c r="H6" s="141" t="s">
        <v>33</v>
      </c>
      <c r="I6" s="142"/>
      <c r="J6" s="142"/>
    </row>
    <row r="7" spans="1:10" ht="31.5" customHeight="1">
      <c r="B7" s="132"/>
      <c r="C7" s="133"/>
      <c r="D7" s="134"/>
      <c r="E7" s="139"/>
      <c r="F7" s="140"/>
      <c r="G7" s="53"/>
      <c r="H7" s="141" t="s">
        <v>44</v>
      </c>
      <c r="I7" s="142"/>
      <c r="J7" s="142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4" t="s">
        <v>59</v>
      </c>
      <c r="C9" s="75"/>
      <c r="D9" s="76"/>
      <c r="E9" s="91" t="s">
        <v>62</v>
      </c>
      <c r="F9" s="92"/>
      <c r="G9" s="92"/>
      <c r="H9" s="92"/>
      <c r="I9" s="92"/>
      <c r="J9" s="93"/>
    </row>
    <row r="10" spans="1:10" ht="21.75" customHeight="1">
      <c r="B10" s="126" t="s">
        <v>56</v>
      </c>
      <c r="C10" s="127"/>
      <c r="D10" s="128"/>
      <c r="E10" s="143" t="s">
        <v>34</v>
      </c>
      <c r="F10" s="144"/>
      <c r="G10" s="143" t="s">
        <v>35</v>
      </c>
      <c r="H10" s="144"/>
      <c r="I10" s="145" t="s">
        <v>36</v>
      </c>
      <c r="J10" s="144"/>
    </row>
    <row r="11" spans="1:10" ht="21" customHeight="1">
      <c r="B11" s="129"/>
      <c r="C11" s="130"/>
      <c r="D11" s="131"/>
      <c r="E11" s="146" t="s">
        <v>49</v>
      </c>
      <c r="F11" s="147"/>
      <c r="G11" s="54"/>
      <c r="H11" s="55"/>
      <c r="I11" s="56"/>
      <c r="J11" s="55"/>
    </row>
    <row r="12" spans="1:10" ht="21" customHeight="1">
      <c r="B12" s="129"/>
      <c r="C12" s="130"/>
      <c r="D12" s="131"/>
      <c r="E12" s="146" t="s">
        <v>50</v>
      </c>
      <c r="F12" s="147"/>
      <c r="G12" s="54"/>
      <c r="H12" s="55"/>
      <c r="I12" s="56"/>
      <c r="J12" s="55"/>
    </row>
    <row r="13" spans="1:10" ht="21" customHeight="1">
      <c r="B13" s="129"/>
      <c r="C13" s="130"/>
      <c r="D13" s="131"/>
      <c r="E13" s="146" t="s">
        <v>51</v>
      </c>
      <c r="F13" s="147"/>
      <c r="G13" s="54"/>
      <c r="H13" s="55"/>
      <c r="I13" s="56"/>
      <c r="J13" s="55"/>
    </row>
    <row r="14" spans="1:10" ht="21" customHeight="1">
      <c r="B14" s="132"/>
      <c r="C14" s="133"/>
      <c r="D14" s="134"/>
      <c r="E14" s="146" t="s">
        <v>52</v>
      </c>
      <c r="F14" s="147"/>
      <c r="G14" s="63"/>
      <c r="H14" s="64"/>
      <c r="I14" s="56"/>
      <c r="J14" s="55"/>
    </row>
    <row r="15" spans="1:10" ht="32.25" customHeight="1">
      <c r="B15" s="126" t="s">
        <v>47</v>
      </c>
      <c r="C15" s="127"/>
      <c r="D15" s="128"/>
      <c r="E15" s="149" t="s">
        <v>31</v>
      </c>
      <c r="F15" s="150"/>
      <c r="G15" s="150"/>
      <c r="H15" s="150"/>
      <c r="I15" s="150"/>
      <c r="J15" s="151"/>
    </row>
    <row r="16" spans="1:10" ht="19.5" customHeight="1">
      <c r="B16" s="129"/>
      <c r="C16" s="130"/>
      <c r="D16" s="131"/>
      <c r="E16" s="152" t="s">
        <v>61</v>
      </c>
      <c r="F16" s="153"/>
      <c r="G16" s="153"/>
      <c r="H16" s="153"/>
      <c r="I16" s="153"/>
      <c r="J16" s="154"/>
    </row>
    <row r="17" spans="2:13" ht="19.5" customHeight="1">
      <c r="B17" s="129"/>
      <c r="C17" s="130"/>
      <c r="D17" s="131"/>
      <c r="E17" s="121"/>
      <c r="F17" s="122"/>
      <c r="G17" s="122"/>
      <c r="H17" s="123"/>
      <c r="I17" s="52" t="s">
        <v>53</v>
      </c>
      <c r="J17" s="59"/>
    </row>
    <row r="18" spans="2:13" ht="19.5" customHeight="1">
      <c r="B18" s="129"/>
      <c r="C18" s="130"/>
      <c r="D18" s="131"/>
      <c r="E18" s="121"/>
      <c r="F18" s="122"/>
      <c r="G18" s="122"/>
      <c r="H18" s="123"/>
      <c r="I18" s="52" t="s">
        <v>53</v>
      </c>
      <c r="J18" s="59"/>
    </row>
    <row r="19" spans="2:13" ht="19.5" customHeight="1">
      <c r="B19" s="129"/>
      <c r="C19" s="130"/>
      <c r="D19" s="131"/>
      <c r="E19" s="121"/>
      <c r="F19" s="122"/>
      <c r="G19" s="122"/>
      <c r="H19" s="123"/>
      <c r="I19" s="52" t="s">
        <v>53</v>
      </c>
      <c r="J19" s="59"/>
    </row>
    <row r="20" spans="2:13" ht="19.5" customHeight="1">
      <c r="B20" s="129"/>
      <c r="C20" s="130"/>
      <c r="D20" s="131"/>
      <c r="E20" s="121"/>
      <c r="F20" s="122"/>
      <c r="G20" s="122"/>
      <c r="H20" s="123"/>
      <c r="I20" s="52" t="s">
        <v>53</v>
      </c>
      <c r="J20" s="59"/>
    </row>
    <row r="21" spans="2:13" ht="20.100000000000001" customHeight="1">
      <c r="B21" s="129"/>
      <c r="C21" s="130"/>
      <c r="D21" s="131"/>
      <c r="E21" s="118" t="s">
        <v>55</v>
      </c>
      <c r="F21" s="119"/>
      <c r="G21" s="119"/>
      <c r="H21" s="119"/>
      <c r="I21" s="119"/>
      <c r="J21" s="120"/>
    </row>
    <row r="22" spans="2:13" ht="20.100000000000001" customHeight="1">
      <c r="B22" s="129"/>
      <c r="C22" s="130"/>
      <c r="D22" s="131"/>
      <c r="E22" s="121"/>
      <c r="F22" s="122"/>
      <c r="G22" s="122"/>
      <c r="H22" s="123"/>
      <c r="I22" s="52" t="s">
        <v>53</v>
      </c>
      <c r="J22" s="59"/>
    </row>
    <row r="23" spans="2:13" ht="20.100000000000001" customHeight="1">
      <c r="B23" s="129"/>
      <c r="C23" s="130"/>
      <c r="D23" s="131"/>
      <c r="E23" s="118" t="s">
        <v>63</v>
      </c>
      <c r="F23" s="119"/>
      <c r="G23" s="119"/>
      <c r="H23" s="119"/>
      <c r="I23" s="119"/>
      <c r="J23" s="120"/>
    </row>
    <row r="24" spans="2:13" ht="81" customHeight="1">
      <c r="B24" s="132"/>
      <c r="C24" s="133"/>
      <c r="D24" s="134"/>
      <c r="E24" s="159" t="s">
        <v>64</v>
      </c>
      <c r="F24" s="160"/>
      <c r="G24" s="160"/>
      <c r="H24" s="160"/>
      <c r="I24" s="160"/>
      <c r="J24" s="161"/>
    </row>
    <row r="25" spans="2:13" ht="23.25" customHeight="1">
      <c r="B25" s="22" t="s">
        <v>60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1" t="s">
        <v>0</v>
      </c>
      <c r="C26" s="155" t="s">
        <v>11</v>
      </c>
      <c r="D26" s="155"/>
      <c r="E26" s="65" t="s">
        <v>1</v>
      </c>
      <c r="F26" s="61" t="s">
        <v>2</v>
      </c>
      <c r="G26" s="11" t="s">
        <v>3</v>
      </c>
      <c r="H26" s="11" t="s">
        <v>10</v>
      </c>
      <c r="I26" s="61" t="s">
        <v>26</v>
      </c>
      <c r="J26" s="11" t="s">
        <v>28</v>
      </c>
    </row>
    <row r="27" spans="2:13" ht="63.95" customHeight="1">
      <c r="B27" s="40"/>
      <c r="C27" s="156"/>
      <c r="D27" s="157"/>
      <c r="E27" s="43" t="s">
        <v>45</v>
      </c>
      <c r="F27" s="44"/>
      <c r="G27" s="45"/>
      <c r="H27" s="5">
        <f>F27*G27</f>
        <v>0</v>
      </c>
      <c r="I27" s="36">
        <f>F27*150000</f>
        <v>0</v>
      </c>
      <c r="J27" s="5">
        <f>IF(H27&gt;150000,150000,H27)</f>
        <v>0</v>
      </c>
      <c r="K27" s="25" t="str">
        <f>IF(F27&gt;1,"２台以上の購入は原則認められません。","")</f>
        <v/>
      </c>
      <c r="M27" s="1"/>
    </row>
    <row r="28" spans="2:13" ht="52.5" customHeight="1">
      <c r="B28" s="40"/>
      <c r="C28" s="158" t="s">
        <v>43</v>
      </c>
      <c r="D28" s="158"/>
      <c r="E28" s="43" t="s">
        <v>45</v>
      </c>
      <c r="F28" s="44"/>
      <c r="G28" s="45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2.5" customHeight="1">
      <c r="B29" s="40"/>
      <c r="C29" s="95" t="s">
        <v>21</v>
      </c>
      <c r="D29" s="95"/>
      <c r="E29" s="43" t="s">
        <v>45</v>
      </c>
      <c r="F29" s="44"/>
      <c r="G29" s="45"/>
      <c r="H29" s="5">
        <f t="shared" ref="H29:H36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2.5" customHeight="1">
      <c r="B30" s="40"/>
      <c r="C30" s="95" t="s">
        <v>22</v>
      </c>
      <c r="D30" s="95"/>
      <c r="E30" s="43" t="s">
        <v>45</v>
      </c>
      <c r="F30" s="44"/>
      <c r="G30" s="45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2.5" customHeight="1">
      <c r="B31" s="40"/>
      <c r="C31" s="148" t="s">
        <v>30</v>
      </c>
      <c r="D31" s="148"/>
      <c r="E31" s="43" t="s">
        <v>45</v>
      </c>
      <c r="F31" s="44"/>
      <c r="G31" s="45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2.5" customHeight="1">
      <c r="B32" s="40"/>
      <c r="C32" s="148" t="s">
        <v>54</v>
      </c>
      <c r="D32" s="148"/>
      <c r="E32" s="43"/>
      <c r="F32" s="44"/>
      <c r="G32" s="45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52.5" customHeight="1">
      <c r="B33" s="40"/>
      <c r="C33" s="162" t="s">
        <v>67</v>
      </c>
      <c r="D33" s="162"/>
      <c r="E33" s="60"/>
      <c r="F33" s="44"/>
      <c r="G33" s="45"/>
      <c r="H33" s="5">
        <f>F33*G33</f>
        <v>0</v>
      </c>
      <c r="I33" s="5">
        <f>F33*50000</f>
        <v>0</v>
      </c>
      <c r="J33" s="5">
        <f>IF(H33&gt;50000,50000,H33)</f>
        <v>0</v>
      </c>
      <c r="K33" s="25" t="str">
        <f t="shared" si="1"/>
        <v/>
      </c>
    </row>
    <row r="34" spans="1:11" ht="30.75" customHeight="1">
      <c r="B34" s="40"/>
      <c r="C34" s="163"/>
      <c r="D34" s="163"/>
      <c r="E34" s="60"/>
      <c r="F34" s="44"/>
      <c r="G34" s="45"/>
      <c r="H34" s="5">
        <f t="shared" si="0"/>
        <v>0</v>
      </c>
      <c r="I34" s="36"/>
      <c r="J34" s="5">
        <f t="shared" ref="J34:J36" si="2">H34</f>
        <v>0</v>
      </c>
      <c r="K34" s="25" t="str">
        <f t="shared" si="1"/>
        <v/>
      </c>
    </row>
    <row r="35" spans="1:11" ht="30.75" customHeight="1">
      <c r="B35" s="40"/>
      <c r="C35" s="163"/>
      <c r="D35" s="163"/>
      <c r="E35" s="60"/>
      <c r="F35" s="44"/>
      <c r="G35" s="45"/>
      <c r="H35" s="5">
        <f t="shared" si="0"/>
        <v>0</v>
      </c>
      <c r="I35" s="36"/>
      <c r="J35" s="5">
        <f t="shared" si="2"/>
        <v>0</v>
      </c>
      <c r="K35" s="25" t="str">
        <f t="shared" si="1"/>
        <v/>
      </c>
    </row>
    <row r="36" spans="1:11" ht="30.75" customHeight="1">
      <c r="B36" s="40"/>
      <c r="C36" s="163"/>
      <c r="D36" s="163"/>
      <c r="E36" s="60"/>
      <c r="F36" s="44"/>
      <c r="G36" s="45"/>
      <c r="H36" s="5">
        <f t="shared" si="0"/>
        <v>0</v>
      </c>
      <c r="I36" s="36"/>
      <c r="J36" s="5">
        <f t="shared" si="2"/>
        <v>0</v>
      </c>
      <c r="K36" s="25" t="str">
        <f t="shared" si="1"/>
        <v/>
      </c>
    </row>
    <row r="37" spans="1:11" ht="36" customHeight="1" thickBot="1">
      <c r="A37" s="27"/>
      <c r="B37" s="82" t="s">
        <v>18</v>
      </c>
      <c r="C37" s="83"/>
      <c r="D37" s="83"/>
      <c r="E37" s="83"/>
      <c r="F37" s="83"/>
      <c r="G37" s="83"/>
      <c r="H37" s="84"/>
      <c r="I37" s="37"/>
      <c r="J37" s="30">
        <f>SUM(J27:J36)</f>
        <v>0</v>
      </c>
      <c r="K37" s="28"/>
    </row>
    <row r="38" spans="1:11" ht="36" customHeight="1" thickTop="1">
      <c r="B38" s="88" t="s">
        <v>23</v>
      </c>
      <c r="C38" s="89"/>
      <c r="D38" s="89"/>
      <c r="E38" s="89"/>
      <c r="F38" s="89"/>
      <c r="G38" s="89"/>
      <c r="H38" s="89"/>
      <c r="I38" s="62"/>
      <c r="J38" s="29">
        <f>IF(J37&gt;200000,200000,J37)</f>
        <v>0</v>
      </c>
    </row>
  </sheetData>
  <sheetProtection algorithmName="SHA-512" hashValue="RsG13Pf/QBaZDmnyOJDJaf7OkiB+/BjX0Aodq2SHokYpl5HmG0U6aifTgLcZbi3Pv6KxPS6s/0QI4ZYok8t89Q==" saltValue="4Pq0Xma6YL6e75+lP7fxFA==" spinCount="100000" sheet="1" formatRows="0"/>
  <mergeCells count="41">
    <mergeCell ref="A1:C3"/>
    <mergeCell ref="G3:J3"/>
    <mergeCell ref="B5:D7"/>
    <mergeCell ref="E5:F7"/>
    <mergeCell ref="H5:J5"/>
    <mergeCell ref="H6:J6"/>
    <mergeCell ref="H7:J7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37:H37"/>
    <mergeCell ref="B38:H38"/>
    <mergeCell ref="C31:D31"/>
    <mergeCell ref="C32:D32"/>
    <mergeCell ref="C33:D33"/>
    <mergeCell ref="C34:D34"/>
    <mergeCell ref="C35:D35"/>
    <mergeCell ref="C36:D36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94EA5CD619F74583A491957E0D7D72" ma:contentTypeVersion="2" ma:contentTypeDescription="新しいドキュメントを作成します。" ma:contentTypeScope="" ma:versionID="a72c26547aad0b5a7a4054d6be8aab94">
  <xsd:schema xmlns:xsd="http://www.w3.org/2001/XMLSchema" xmlns:xs="http://www.w3.org/2001/XMLSchema" xmlns:p="http://schemas.microsoft.com/office/2006/metadata/properties" xmlns:ns2="863b3a9f-a042-4e34-947c-220d98f254dc" targetNamespace="http://schemas.microsoft.com/office/2006/metadata/properties" ma:root="true" ma:fieldsID="0d93e3de9115d09f88806d7fef03f72f" ns2:_="">
    <xsd:import namespace="863b3a9f-a042-4e34-947c-220d98f25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b3a9f-a042-4e34-947c-220d98f25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88EB1-9B21-49D8-9AA6-7C2A07A679F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63b3a9f-a042-4e34-947c-220d98f254d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060393-35CF-4FFE-9566-AD09926F1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b3a9f-a042-4e34-947c-220d98f25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6BD0C9-B490-412F-A052-1FF806565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事業所分経費</vt:lpstr>
      <vt:lpstr>在宅勤務等実施者の業務内容及び経費（実施者①）</vt:lpstr>
      <vt:lpstr>在宅勤務等実施者の業務内容及び経費（実施者②）</vt:lpstr>
      <vt:lpstr>在宅勤務等実施者の業務内容及び経費（実施者③）</vt:lpstr>
      <vt:lpstr>'在宅勤務等実施者の業務内容及び経費（実施者①）'!Print_Area</vt:lpstr>
      <vt:lpstr>'在宅勤務等実施者の業務内容及び経費（実施者②）'!Print_Area</vt:lpstr>
      <vt:lpstr>'在宅勤務等実施者の業務内容及び経費（実施者③）'!Print_Area</vt:lpstr>
      <vt:lpstr>事業所分経費!Print_Area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2022-04-18T02:23:09Z</dcterms:created>
  <dcterms:modified xsi:type="dcterms:W3CDTF">2025-04-22T12:12:44Z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0x010100BF94EA5CD619F74583A491957E0D7D72</vt:lpwstr>
  </property>
</Properties>
</file>