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5889F522-8A0A-4750-82F8-06D6813975BC}" xr6:coauthVersionLast="47" xr6:coauthVersionMax="47" xr10:uidLastSave="{00000000-0000-0000-0000-000000000000}"/>
  <bookViews>
    <workbookView xWindow="15135" yWindow="0" windowWidth="13110" windowHeight="15375" tabRatio="801" xr2:uid="{00000000-000D-0000-FFFF-FFFF00000000}"/>
  </bookViews>
  <sheets>
    <sheet name="事業所分経費" sheetId="1" r:id="rId1"/>
    <sheet name="在宅勤務等実施者の業務内容及び経費（実施者①）" sheetId="5" r:id="rId2"/>
    <sheet name="在宅勤務等実施者の業務内容及び経費（実施者②）" sheetId="15" r:id="rId3"/>
    <sheet name="在宅勤務等実施者の業務内容及び経費（実施者③)" sheetId="16" r:id="rId4"/>
  </sheets>
  <definedNames>
    <definedName name="_xlnm.Print_Area" localSheetId="1">'在宅勤務等実施者の業務内容及び経費（実施者①）'!$A$1:$J$38</definedName>
    <definedName name="_xlnm.Print_Area" localSheetId="2">'在宅勤務等実施者の業務内容及び経費（実施者②）'!$A$1:$J$38</definedName>
    <definedName name="_xlnm.Print_Area" localSheetId="3">'在宅勤務等実施者の業務内容及び経費（実施者③)'!$A$1:$J$38</definedName>
    <definedName name="_xlnm.Print_Area" localSheetId="0">事業所分経費!$A$1:$J$29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5" l="1"/>
  <c r="H34" i="5"/>
  <c r="H33" i="5"/>
  <c r="J33" i="5"/>
  <c r="K36" i="16"/>
  <c r="H36" i="16"/>
  <c r="J36" i="16" s="1"/>
  <c r="J35" i="16"/>
  <c r="H35" i="16"/>
  <c r="H34" i="16"/>
  <c r="J34" i="16" s="1"/>
  <c r="K33" i="16"/>
  <c r="H33" i="16"/>
  <c r="J33" i="16" s="1"/>
  <c r="K32" i="16"/>
  <c r="J32" i="16"/>
  <c r="I32" i="16"/>
  <c r="H32" i="16"/>
  <c r="K31" i="16"/>
  <c r="J31" i="16"/>
  <c r="I31" i="16"/>
  <c r="H31" i="16"/>
  <c r="K30" i="16"/>
  <c r="J30" i="16"/>
  <c r="I30" i="16"/>
  <c r="H30" i="16"/>
  <c r="K29" i="16"/>
  <c r="J29" i="16"/>
  <c r="I29" i="16"/>
  <c r="H29" i="16"/>
  <c r="K28" i="16"/>
  <c r="J28" i="16"/>
  <c r="I28" i="16"/>
  <c r="H28" i="16"/>
  <c r="K27" i="16"/>
  <c r="J27" i="16"/>
  <c r="H27" i="16"/>
  <c r="G3" i="16"/>
  <c r="K36" i="15"/>
  <c r="J36" i="15"/>
  <c r="H36" i="15"/>
  <c r="J35" i="15"/>
  <c r="H35" i="15"/>
  <c r="J34" i="15"/>
  <c r="H34" i="15"/>
  <c r="K33" i="15"/>
  <c r="J33" i="15"/>
  <c r="H33" i="15"/>
  <c r="K32" i="15"/>
  <c r="J32" i="15"/>
  <c r="I32" i="15"/>
  <c r="H32" i="15"/>
  <c r="K31" i="15"/>
  <c r="J31" i="15"/>
  <c r="I31" i="15"/>
  <c r="H31" i="15"/>
  <c r="K30" i="15"/>
  <c r="J30" i="15"/>
  <c r="I30" i="15"/>
  <c r="H30" i="15"/>
  <c r="K29" i="15"/>
  <c r="J29" i="15"/>
  <c r="I29" i="15"/>
  <c r="H29" i="15"/>
  <c r="K28" i="15"/>
  <c r="J28" i="15"/>
  <c r="I28" i="15"/>
  <c r="H28" i="15"/>
  <c r="K27" i="15"/>
  <c r="J27" i="15"/>
  <c r="J37" i="15" s="1"/>
  <c r="J38" i="15" s="1"/>
  <c r="H27" i="15"/>
  <c r="G3" i="15"/>
  <c r="J34" i="5"/>
  <c r="J35" i="5"/>
  <c r="H36" i="5"/>
  <c r="J36" i="5" s="1"/>
  <c r="H32" i="5"/>
  <c r="J37" i="16" l="1"/>
  <c r="J38" i="16" s="1"/>
  <c r="I20" i="1"/>
  <c r="J20" i="1" s="1"/>
  <c r="I28" i="1"/>
  <c r="J28" i="1"/>
  <c r="H21" i="1"/>
  <c r="H20" i="1" s="1"/>
  <c r="H28" i="1"/>
  <c r="H27" i="1"/>
  <c r="H25" i="1"/>
  <c r="H23" i="1"/>
  <c r="I15" i="1" l="1"/>
  <c r="H15" i="1"/>
  <c r="J15" i="1" s="1"/>
  <c r="K36" i="5"/>
  <c r="K33" i="5"/>
  <c r="K32" i="5"/>
  <c r="I32" i="5"/>
  <c r="J32" i="5"/>
  <c r="K31" i="5"/>
  <c r="I31" i="5"/>
  <c r="H31" i="5"/>
  <c r="J31" i="5" s="1"/>
  <c r="K30" i="5"/>
  <c r="I30" i="5"/>
  <c r="H30" i="5"/>
  <c r="J30" i="5" s="1"/>
  <c r="K29" i="5"/>
  <c r="I29" i="5"/>
  <c r="H29" i="5"/>
  <c r="J29" i="5" s="1"/>
  <c r="K28" i="5"/>
  <c r="I28" i="5"/>
  <c r="H28" i="5"/>
  <c r="J28" i="5" s="1"/>
  <c r="K27" i="5"/>
  <c r="H27" i="5"/>
  <c r="J27" i="5" s="1"/>
  <c r="G3" i="5"/>
  <c r="I29" i="1"/>
  <c r="F20" i="1"/>
  <c r="I19" i="1"/>
  <c r="H19" i="1"/>
  <c r="I18" i="1"/>
  <c r="H18" i="1"/>
  <c r="I17" i="1"/>
  <c r="H17" i="1"/>
  <c r="J17" i="1" s="1"/>
  <c r="I16" i="1"/>
  <c r="H16" i="1"/>
  <c r="J29" i="1" l="1"/>
  <c r="J6" i="1" s="1"/>
  <c r="J16" i="1"/>
  <c r="J18" i="1"/>
  <c r="J19" i="1"/>
  <c r="J37" i="5"/>
  <c r="J38" i="5" s="1"/>
  <c r="J8" i="1" l="1"/>
  <c r="J9" i="1" s="1"/>
  <c r="J12" i="1" s="1"/>
  <c r="J10" i="1" s="1"/>
  <c r="J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0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2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3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6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7" authorId="0" shapeId="0" xr:uid="{A22736DA-FB3F-4AE8-8C17-76581878660E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8" authorId="0" shapeId="0" xr:uid="{AE8CD73E-E43E-4AC1-A405-D1FA0122726A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9" authorId="0" shapeId="0" xr:uid="{8362F6EB-AB14-45A4-BBB0-952D72BFDC18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0" authorId="0" shapeId="0" xr:uid="{CCABCD85-4DFA-42E1-B1FF-A25DAC712453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1" authorId="0" shapeId="0" xr:uid="{0D267990-73EA-4A5D-95CF-2476AFF781F2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2" authorId="0" shapeId="0" xr:uid="{9DE10431-027C-411F-9607-72A4C190A746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3" authorId="0" shapeId="0" xr:uid="{275C2ABF-1CB4-44F9-AFC5-0AF7A1CDE593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6" authorId="0" shapeId="0" xr:uid="{C4C71E9D-EDDF-4707-A47C-68CCAD1B31D3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7" authorId="0" shapeId="0" xr:uid="{24662423-5022-4F92-B64A-4F7C93B746BA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8" authorId="0" shapeId="0" xr:uid="{84D95F32-D5CA-4E3B-8BF5-A2C64165D3AD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29" authorId="0" shapeId="0" xr:uid="{387D490F-23D7-46A3-9D39-0ED0F09DC8A0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0" authorId="0" shapeId="0" xr:uid="{135B4C84-0C53-473B-8E61-C7C221D3CCDF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1" authorId="0" shapeId="0" xr:uid="{9200DF6A-5482-4460-832B-5D9384B31593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2" authorId="0" shapeId="0" xr:uid="{C3C5F37F-570F-42D7-8E14-85C7D84B4FE4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3" authorId="0" shapeId="0" xr:uid="{5D73B37A-A2DC-4327-85DC-6248B5E7DA9F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  <comment ref="K36" authorId="0" shapeId="0" xr:uid="{24E4EDB5-03A1-47BA-91E4-C3F5D4A4F137}">
      <text>
        <r>
          <rPr>
            <b/>
            <sz val="9"/>
            <color indexed="81"/>
            <rFont val="MS P ゴシック"/>
            <family val="3"/>
            <charset val="128"/>
          </rPr>
          <t>エラーチェックあり</t>
        </r>
      </text>
    </comment>
  </commentList>
</comments>
</file>

<file path=xl/sharedStrings.xml><?xml version="1.0" encoding="utf-8"?>
<sst xmlns="http://schemas.openxmlformats.org/spreadsheetml/2006/main" count="192" uniqueCount="67">
  <si>
    <t>番号</t>
    <rPh sb="0" eb="2">
      <t>バンゴウ</t>
    </rPh>
    <phoneticPr fontId="2"/>
  </si>
  <si>
    <t>メーカー名・品名（型番）</t>
    <rPh sb="4" eb="5">
      <t>メイ</t>
    </rPh>
    <rPh sb="6" eb="8">
      <t>ヒンメイ</t>
    </rPh>
    <rPh sb="9" eb="11">
      <t>カタバン</t>
    </rPh>
    <phoneticPr fontId="2"/>
  </si>
  <si>
    <t>数量</t>
    <rPh sb="0" eb="2">
      <t>スウリョウ</t>
    </rPh>
    <phoneticPr fontId="2"/>
  </si>
  <si>
    <t>単価（円）
※税抜額を記載</t>
    <rPh sb="0" eb="2">
      <t>タンカ</t>
    </rPh>
    <rPh sb="3" eb="4">
      <t>エン</t>
    </rPh>
    <rPh sb="7" eb="8">
      <t>ゼイ</t>
    </rPh>
    <rPh sb="8" eb="9">
      <t>ヌ</t>
    </rPh>
    <rPh sb="9" eb="10">
      <t>ガク</t>
    </rPh>
    <rPh sb="11" eb="13">
      <t>キサイ</t>
    </rPh>
    <phoneticPr fontId="2"/>
  </si>
  <si>
    <t>ＮＡＳ</t>
    <phoneticPr fontId="2"/>
  </si>
  <si>
    <t>ＵＴＭ</t>
    <phoneticPr fontId="2"/>
  </si>
  <si>
    <t>ＷＯＬ</t>
    <phoneticPr fontId="2"/>
  </si>
  <si>
    <t>会議用設備</t>
    <rPh sb="0" eb="2">
      <t>カイギ</t>
    </rPh>
    <rPh sb="2" eb="3">
      <t>ヨウ</t>
    </rPh>
    <rPh sb="3" eb="5">
      <t>セツビ</t>
    </rPh>
    <phoneticPr fontId="2"/>
  </si>
  <si>
    <t>モニタ</t>
    <phoneticPr fontId="2"/>
  </si>
  <si>
    <t>カメラ</t>
    <phoneticPr fontId="2"/>
  </si>
  <si>
    <t>小計（円）
※税抜額を記載</t>
    <rPh sb="0" eb="2">
      <t>ショウケイ</t>
    </rPh>
    <rPh sb="3" eb="4">
      <t>エン</t>
    </rPh>
    <rPh sb="7" eb="8">
      <t>ゼイ</t>
    </rPh>
    <rPh sb="8" eb="9">
      <t>ヌ</t>
    </rPh>
    <rPh sb="9" eb="10">
      <t>ガク</t>
    </rPh>
    <rPh sb="11" eb="13">
      <t>キサイ</t>
    </rPh>
    <phoneticPr fontId="2"/>
  </si>
  <si>
    <t>機器種別</t>
    <rPh sb="0" eb="2">
      <t>キキ</t>
    </rPh>
    <rPh sb="2" eb="4">
      <t>シュベツ</t>
    </rPh>
    <phoneticPr fontId="2"/>
  </si>
  <si>
    <t>（様式２）</t>
    <rPh sb="1" eb="3">
      <t>ヨウシキ</t>
    </rPh>
    <phoneticPr fontId="2"/>
  </si>
  <si>
    <t>マイク・
スピーカー</t>
    <phoneticPr fontId="2"/>
  </si>
  <si>
    <t>２　事業所分経費</t>
    <rPh sb="2" eb="4">
      <t>ジギョウ</t>
    </rPh>
    <rPh sb="4" eb="5">
      <t>ショ</t>
    </rPh>
    <rPh sb="5" eb="6">
      <t>ブン</t>
    </rPh>
    <rPh sb="6" eb="8">
      <t>ケイヒ</t>
    </rPh>
    <phoneticPr fontId="2"/>
  </si>
  <si>
    <t>法人・団体名</t>
    <rPh sb="0" eb="2">
      <t>ホウジン</t>
    </rPh>
    <rPh sb="3" eb="6">
      <t>ダンタイメイ</t>
    </rPh>
    <phoneticPr fontId="2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</si>
  <si>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</si>
  <si>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１　申請総額</t>
    <rPh sb="2" eb="4">
      <t>シンセイ</t>
    </rPh>
    <rPh sb="4" eb="6">
      <t>ソウガク</t>
    </rPh>
    <phoneticPr fontId="2"/>
  </si>
  <si>
    <t>事業所分　申請額計</t>
    <rPh sb="0" eb="2">
      <t>ジギョウ</t>
    </rPh>
    <rPh sb="2" eb="3">
      <t>ショ</t>
    </rPh>
    <rPh sb="3" eb="4">
      <t>ブン</t>
    </rPh>
    <rPh sb="5" eb="8">
      <t>シンセイガク</t>
    </rPh>
    <rPh sb="8" eb="9">
      <t>ケイ</t>
    </rPh>
    <phoneticPr fontId="2"/>
  </si>
  <si>
    <t>個人分　申請額計</t>
    <rPh sb="0" eb="2">
      <t>コジン</t>
    </rPh>
    <rPh sb="2" eb="3">
      <t>ブン</t>
    </rPh>
    <rPh sb="4" eb="7">
      <t>シンセイガク</t>
    </rPh>
    <rPh sb="7" eb="8">
      <t>ケイ</t>
    </rPh>
    <phoneticPr fontId="2"/>
  </si>
  <si>
    <t>申請額　計</t>
    <rPh sb="0" eb="3">
      <t>シンセイガク</t>
    </rPh>
    <rPh sb="4" eb="5">
      <t>ケイ</t>
    </rPh>
    <phoneticPr fontId="2"/>
  </si>
  <si>
    <t>所要額　計</t>
    <rPh sb="0" eb="2">
      <t>ショヨウ</t>
    </rPh>
    <rPh sb="2" eb="3">
      <t>ガク</t>
    </rPh>
    <rPh sb="4" eb="5">
      <t>ケイ</t>
    </rPh>
    <phoneticPr fontId="2"/>
  </si>
  <si>
    <t>在宅勤務等に
おける業務内容</t>
    <rPh sb="0" eb="2">
      <t>ザイタク</t>
    </rPh>
    <rPh sb="2" eb="4">
      <t>キンム</t>
    </rPh>
    <rPh sb="4" eb="5">
      <t>トウ</t>
    </rPh>
    <rPh sb="10" eb="12">
      <t>ギョウム</t>
    </rPh>
    <rPh sb="12" eb="14">
      <t>ナイヨウ</t>
    </rPh>
    <phoneticPr fontId="2"/>
  </si>
  <si>
    <t>ＶＰＮルーター①</t>
    <phoneticPr fontId="2"/>
  </si>
  <si>
    <t>ＶＰＮルーター②</t>
    <phoneticPr fontId="2"/>
  </si>
  <si>
    <t>【購入予定機器】</t>
    <rPh sb="1" eb="3">
      <t>コウニュウ</t>
    </rPh>
    <rPh sb="3" eb="5">
      <t>ヨテイ</t>
    </rPh>
    <rPh sb="5" eb="7">
      <t>キキ</t>
    </rPh>
    <phoneticPr fontId="2"/>
  </si>
  <si>
    <t>ヘッドセット／イヤホン</t>
    <phoneticPr fontId="2"/>
  </si>
  <si>
    <t>プリンター／スキャナー</t>
    <phoneticPr fontId="2"/>
  </si>
  <si>
    <t>補助対象経費　申請額（上限20万円／人）</t>
    <rPh sb="0" eb="2">
      <t>ホジョ</t>
    </rPh>
    <rPh sb="2" eb="4">
      <t>タイショウ</t>
    </rPh>
    <rPh sb="4" eb="6">
      <t>ケイヒ</t>
    </rPh>
    <rPh sb="7" eb="10">
      <t>シンセイガク</t>
    </rPh>
    <rPh sb="11" eb="13">
      <t>ジョウゲン</t>
    </rPh>
    <rPh sb="15" eb="16">
      <t>マン</t>
    </rPh>
    <rPh sb="16" eb="17">
      <t>エン</t>
    </rPh>
    <rPh sb="18" eb="19">
      <t>ニン</t>
    </rPh>
    <phoneticPr fontId="2"/>
  </si>
  <si>
    <t>在宅勤務等の予定</t>
    <rPh sb="0" eb="2">
      <t>ザイタク</t>
    </rPh>
    <rPh sb="2" eb="4">
      <t>キンム</t>
    </rPh>
    <rPh sb="4" eb="5">
      <t>トウ</t>
    </rPh>
    <rPh sb="6" eb="8">
      <t>ヨテイ</t>
    </rPh>
    <phoneticPr fontId="2"/>
  </si>
  <si>
    <t>申請経費等内訳書</t>
    <rPh sb="0" eb="2">
      <t>シンセイ</t>
    </rPh>
    <rPh sb="2" eb="4">
      <t>ケイヒ</t>
    </rPh>
    <rPh sb="4" eb="5">
      <t>トウ</t>
    </rPh>
    <rPh sb="5" eb="7">
      <t>ウチワケ</t>
    </rPh>
    <rPh sb="7" eb="8">
      <t>ショ</t>
    </rPh>
    <phoneticPr fontId="2"/>
  </si>
  <si>
    <t>３　在宅勤務等実施者の業務内容及び経費</t>
    <rPh sb="2" eb="4">
      <t>ザイタク</t>
    </rPh>
    <rPh sb="4" eb="6">
      <t>キンム</t>
    </rPh>
    <rPh sb="6" eb="7">
      <t>トウ</t>
    </rPh>
    <rPh sb="7" eb="9">
      <t>ジッシ</t>
    </rPh>
    <rPh sb="9" eb="10">
      <t>シャ</t>
    </rPh>
    <rPh sb="11" eb="13">
      <t>ギョウム</t>
    </rPh>
    <rPh sb="13" eb="15">
      <t>ナイヨウ</t>
    </rPh>
    <rPh sb="15" eb="16">
      <t>オヨ</t>
    </rPh>
    <rPh sb="17" eb="19">
      <t>ケイヒ</t>
    </rPh>
    <phoneticPr fontId="2"/>
  </si>
  <si>
    <t>在宅勤務等
実施者</t>
    <rPh sb="0" eb="2">
      <t>ザイタク</t>
    </rPh>
    <rPh sb="2" eb="4">
      <t>キンム</t>
    </rPh>
    <rPh sb="4" eb="5">
      <t>トウ</t>
    </rPh>
    <rPh sb="6" eb="8">
      <t>ジッシ</t>
    </rPh>
    <rPh sb="8" eb="9">
      <t>シャ</t>
    </rPh>
    <phoneticPr fontId="2"/>
  </si>
  <si>
    <t>（単位：円）</t>
    <rPh sb="1" eb="3">
      <t>タンイ</t>
    </rPh>
    <rPh sb="4" eb="5">
      <t>エン</t>
    </rPh>
    <phoneticPr fontId="2"/>
  </si>
  <si>
    <t>上限額(円)</t>
    <rPh sb="0" eb="2">
      <t>ジョウゲン</t>
    </rPh>
    <rPh sb="2" eb="3">
      <t>ガク</t>
    </rPh>
    <rPh sb="4" eb="5">
      <t>エン</t>
    </rPh>
    <phoneticPr fontId="2"/>
  </si>
  <si>
    <t>補助対象経費
申請額(円)</t>
    <rPh sb="0" eb="2">
      <t>ホジョ</t>
    </rPh>
    <rPh sb="2" eb="4">
      <t>タイショウ</t>
    </rPh>
    <rPh sb="4" eb="6">
      <t>ケイヒ</t>
    </rPh>
    <rPh sb="7" eb="9">
      <t>シンセイ</t>
    </rPh>
    <rPh sb="9" eb="10">
      <t>ガク</t>
    </rPh>
    <rPh sb="11" eb="12">
      <t>エン</t>
    </rPh>
    <phoneticPr fontId="2"/>
  </si>
  <si>
    <r>
      <t xml:space="preserve">補助対象経費
</t>
    </r>
    <r>
      <rPr>
        <sz val="8"/>
        <color theme="1"/>
        <rFont val="ＭＳ 明朝"/>
        <family val="1"/>
        <charset val="128"/>
      </rPr>
      <t>(機器上限適用後）
（円）</t>
    </r>
    <rPh sb="0" eb="2">
      <t>ホジョ</t>
    </rPh>
    <rPh sb="2" eb="4">
      <t>タイショウ</t>
    </rPh>
    <rPh sb="4" eb="6">
      <t>ケイヒ</t>
    </rPh>
    <rPh sb="8" eb="10">
      <t>キキ</t>
    </rPh>
    <rPh sb="10" eb="12">
      <t>ジョウゲン</t>
    </rPh>
    <rPh sb="12" eb="14">
      <t>テキヨウ</t>
    </rPh>
    <rPh sb="14" eb="15">
      <t>ゴ</t>
    </rPh>
    <rPh sb="18" eb="19">
      <t>エン</t>
    </rPh>
    <phoneticPr fontId="2"/>
  </si>
  <si>
    <t>就業規則改正等</t>
    <rPh sb="0" eb="2">
      <t>シュウギョウ</t>
    </rPh>
    <rPh sb="2" eb="4">
      <t>キソク</t>
    </rPh>
    <rPh sb="4" eb="6">
      <t>カイセイ</t>
    </rPh>
    <rPh sb="6" eb="7">
      <t>トウ</t>
    </rPh>
    <phoneticPr fontId="2"/>
  </si>
  <si>
    <t>ルーター</t>
    <phoneticPr fontId="2"/>
  </si>
  <si>
    <t>（担当業務：　　　　　　　　　）（事業所名：　　　　　　　）</t>
    <phoneticPr fontId="2"/>
  </si>
  <si>
    <t>在宅勤務等で
活用するＩＣＴ</t>
    <rPh sb="0" eb="2">
      <t>ザイタク</t>
    </rPh>
    <rPh sb="2" eb="4">
      <t>キンム</t>
    </rPh>
    <rPh sb="4" eb="5">
      <t>ナド</t>
    </rPh>
    <rPh sb="7" eb="9">
      <t>カツヨウ</t>
    </rPh>
    <phoneticPr fontId="2"/>
  </si>
  <si>
    <t>雇用保険加入</t>
    <phoneticPr fontId="2"/>
  </si>
  <si>
    <t>雇用保険加入（兼務役員）</t>
    <phoneticPr fontId="2"/>
  </si>
  <si>
    <t>サービス・プラン名</t>
    <rPh sb="8" eb="9">
      <t>メイ</t>
    </rPh>
    <phoneticPr fontId="2"/>
  </si>
  <si>
    <t>有料・無料区分</t>
    <rPh sb="0" eb="2">
      <t>ユウリョウ</t>
    </rPh>
    <rPh sb="3" eb="5">
      <t>ムリョウ</t>
    </rPh>
    <rPh sb="5" eb="7">
      <t>クブン</t>
    </rPh>
    <phoneticPr fontId="2"/>
  </si>
  <si>
    <t>導入状況区分</t>
    <rPh sb="0" eb="2">
      <t>ドウニュウ</t>
    </rPh>
    <rPh sb="2" eb="4">
      <t>ジョウキョウ</t>
    </rPh>
    <rPh sb="4" eb="6">
      <t>クブン</t>
    </rPh>
    <phoneticPr fontId="2"/>
  </si>
  <si>
    <t>補助対象経費計×２/３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</si>
  <si>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専門家派遣枠　補助申請額</t>
    <rPh sb="0" eb="3">
      <t>センモンカ</t>
    </rPh>
    <rPh sb="3" eb="5">
      <t>ハケン</t>
    </rPh>
    <rPh sb="5" eb="6">
      <t>ワク</t>
    </rPh>
    <rPh sb="7" eb="9">
      <t>ホジョ</t>
    </rPh>
    <rPh sb="9" eb="12">
      <t>シンセイガク</t>
    </rPh>
    <phoneticPr fontId="2"/>
  </si>
  <si>
    <t>デスクトップ用モニター</t>
    <rPh sb="6" eb="7">
      <t>ヨウ</t>
    </rPh>
    <phoneticPr fontId="2"/>
  </si>
  <si>
    <t>派遣契約や出向により当該企業にて勤務</t>
    <rPh sb="5" eb="7">
      <t>シュッコウ</t>
    </rPh>
    <phoneticPr fontId="2"/>
  </si>
  <si>
    <t>メーカー名：
品名：
型番：</t>
    <rPh sb="4" eb="5">
      <t>メイ</t>
    </rPh>
    <rPh sb="7" eb="9">
      <t>ヒンメイ</t>
    </rPh>
    <rPh sb="11" eb="13">
      <t>カタバン</t>
    </rPh>
    <phoneticPr fontId="2"/>
  </si>
  <si>
    <t>通常申請枠　補助申請額</t>
    <rPh sb="0" eb="2">
      <t>ツウジョウ</t>
    </rPh>
    <rPh sb="2" eb="4">
      <t>シンセイ</t>
    </rPh>
    <rPh sb="4" eb="5">
      <t>ワク</t>
    </rPh>
    <rPh sb="6" eb="8">
      <t>ホジョ</t>
    </rPh>
    <rPh sb="8" eb="11">
      <t>シンセイガク</t>
    </rPh>
    <phoneticPr fontId="2"/>
  </si>
  <si>
    <t>活用ICT</t>
    <rPh sb="0" eb="2">
      <t>カツヨウ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</si>
  <si>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</si>
  <si>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</si>
  <si>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</si>
  <si>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</si>
  <si>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■作成データは以下の方法で事業所と共有する。</t>
    <rPh sb="1" eb="3">
      <t>サクセイ</t>
    </rPh>
    <rPh sb="7" eb="9">
      <t>イカ</t>
    </rPh>
    <rPh sb="10" eb="12">
      <t>ホウホウ</t>
    </rPh>
    <rPh sb="13" eb="16">
      <t>ジギョウショ</t>
    </rPh>
    <rPh sb="17" eb="19">
      <t>キョウユウ</t>
    </rPh>
    <phoneticPr fontId="2"/>
  </si>
  <si>
    <t>月　　　日程度</t>
    <rPh sb="0" eb="1">
      <t>ツキ</t>
    </rPh>
    <rPh sb="4" eb="5">
      <t>ニチ</t>
    </rPh>
    <rPh sb="5" eb="7">
      <t>テイド</t>
    </rPh>
    <phoneticPr fontId="2"/>
  </si>
  <si>
    <t>設定費</t>
    <rPh sb="0" eb="2">
      <t>セッテイ</t>
    </rPh>
    <rPh sb="2" eb="3">
      <t>ヒ</t>
    </rPh>
    <phoneticPr fontId="2"/>
  </si>
  <si>
    <t>設置場所：</t>
    <rPh sb="0" eb="2">
      <t>セッチ</t>
    </rPh>
    <rPh sb="2" eb="4">
      <t>バショ</t>
    </rPh>
    <phoneticPr fontId="2"/>
  </si>
  <si>
    <t>実施者 ①
氏名：</t>
    <rPh sb="0" eb="2">
      <t>ジッシ</t>
    </rPh>
    <rPh sb="2" eb="3">
      <t>シャ</t>
    </rPh>
    <rPh sb="6" eb="8">
      <t>シメイ</t>
    </rPh>
    <phoneticPr fontId="2"/>
  </si>
  <si>
    <t>実施者 ②
氏名：</t>
    <rPh sb="0" eb="2">
      <t>ジッシ</t>
    </rPh>
    <rPh sb="2" eb="3">
      <t>シャ</t>
    </rPh>
    <rPh sb="6" eb="8">
      <t>シメイ</t>
    </rPh>
    <phoneticPr fontId="2"/>
  </si>
  <si>
    <t>実施者 ③
氏名：</t>
    <rPh sb="0" eb="2">
      <t>ジッシ</t>
    </rPh>
    <rPh sb="2" eb="3">
      <t>シャ</t>
    </rPh>
    <rPh sb="6" eb="8">
      <t>シメイ</t>
    </rPh>
    <phoneticPr fontId="2"/>
  </si>
  <si>
    <t>■在宅・モバイルワークにおいて以下の業務を行う。</t>
    <phoneticPr fontId="2"/>
  </si>
  <si>
    <t>■その他機器等利用方法</t>
    <phoneticPr fontId="2"/>
  </si>
  <si>
    <r>
      <rPr>
        <sz val="10"/>
        <color theme="1"/>
        <rFont val="ＭＳ 明朝"/>
        <family val="1"/>
        <charset val="128"/>
      </rPr>
      <t xml:space="preserve">※購入する機器の使用目的がわかるように記載してください。
※機器を共有する場合や既存の機器を使用する場合は、その旨を記載してください。
</t>
    </r>
    <r>
      <rPr>
        <sz val="11"/>
        <color theme="1"/>
        <rFont val="ＭＳ 明朝"/>
        <family val="1"/>
        <charset val="128"/>
      </rPr>
      <t xml:space="preserve">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</si>
</sst>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shrinkToFit="1"/>
    </xf>
    <xf numFmtId="0" fontId="5" fillId="0" borderId="9" xfId="0" applyFont="1" applyBorder="1" applyAlignment="1">
      <alignment vertical="center" wrapText="1"/>
    </xf>
    <xf numFmtId="38" fontId="9" fillId="0" borderId="9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9" xfId="0" applyFont="1" applyBorder="1"/>
    <xf numFmtId="38" fontId="7" fillId="0" borderId="9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8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Border="1" applyAlignment="1">
      <alignment vertical="center" shrinkToFit="1"/>
    </xf>
    <xf numFmtId="38" fontId="4" fillId="0" borderId="6" xfId="1" applyFont="1" applyFill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30" xfId="1" applyFont="1" applyFill="1" applyBorder="1" applyAlignment="1">
      <alignment vertical="center" shrinkToFit="1"/>
    </xf>
    <xf numFmtId="0" fontId="4" fillId="0" borderId="0" xfId="0" applyFont="1" applyAlignment="1">
      <alignment horizontal="right" shrinkToFit="1"/>
    </xf>
    <xf numFmtId="0" fontId="4" fillId="0" borderId="15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center" vertical="center"/>
    </xf>
    <xf numFmtId="38" fontId="15" fillId="0" borderId="36" xfId="1" applyFont="1" applyFill="1" applyBorder="1" applyAlignment="1">
      <alignment vertical="center"/>
    </xf>
    <xf numFmtId="38" fontId="4" fillId="0" borderId="4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38" fontId="4" fillId="2" borderId="3" xfId="1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vertical="center" wrapText="1"/>
      <protection locked="0"/>
    </xf>
    <xf numFmtId="38" fontId="4" fillId="2" borderId="2" xfId="1" applyFont="1" applyFill="1" applyBorder="1" applyAlignment="1" applyProtection="1">
      <alignment horizontal="center" vertical="center"/>
      <protection locked="0"/>
    </xf>
    <xf numFmtId="38" fontId="4" fillId="2" borderId="2" xfId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0" fontId="5" fillId="2" borderId="34" xfId="0" applyFont="1" applyFill="1" applyBorder="1" applyAlignment="1" applyProtection="1">
      <alignment vertical="center" wrapText="1"/>
      <protection locked="0"/>
    </xf>
    <xf numFmtId="38" fontId="4" fillId="2" borderId="34" xfId="1" applyFont="1" applyFill="1" applyBorder="1" applyAlignment="1" applyProtection="1">
      <alignment horizontal="center" vertical="center"/>
      <protection locked="0"/>
    </xf>
    <xf numFmtId="38" fontId="4" fillId="2" borderId="34" xfId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 indent="2"/>
      <protection locked="0"/>
    </xf>
    <xf numFmtId="0" fontId="4" fillId="2" borderId="22" xfId="0" applyFont="1" applyFill="1" applyBorder="1" applyAlignment="1" applyProtection="1">
      <alignment horizontal="left" vertical="center" wrapText="1" indent="2"/>
      <protection locked="0"/>
    </xf>
    <xf numFmtId="0" fontId="4" fillId="2" borderId="18" xfId="0" applyFont="1" applyFill="1" applyBorder="1" applyAlignment="1" applyProtection="1">
      <alignment horizontal="left" vertical="center" wrapText="1" indent="2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38" fontId="5" fillId="2" borderId="2" xfId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 indent="2"/>
      <protection locked="0"/>
    </xf>
    <xf numFmtId="0" fontId="4" fillId="2" borderId="9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2" borderId="5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38" fontId="4" fillId="2" borderId="5" xfId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indent="1" shrinkToFit="1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vertical="center" wrapText="1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0" borderId="8" xfId="0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0" fontId="6" fillId="0" borderId="0" xfId="0" applyFont="1" applyAlignment="1">
      <alignment horizontal="left" vertical="top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 shrinkToFit="1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440872</xdr:colOff>
      <xdr:row>1</xdr:row>
      <xdr:rowOff>131082</xdr:rowOff>
    </xdr:from>
    <xdr:to>
      <xdr:col>9</xdr:col>
      <xdr:colOff>835479</xdr:colOff>
      <xdr:row>1</xdr:row>
      <xdr:rowOff>415925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98672" y="340632"/>
          <a:ext cx="2528207" cy="2848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10</xdr:row>
          <xdr:rowOff>19047</xdr:rowOff>
        </xdr:from>
        <xdr:to>
          <xdr:col>9</xdr:col>
          <xdr:colOff>981076</xdr:colOff>
          <xdr:row>11</xdr:row>
          <xdr:rowOff>2932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4986337" y="3317078"/>
              <a:ext cx="4138614" cy="245823"/>
              <a:chOff x="4981571" y="2990732"/>
              <a:chExt cx="4124329" cy="250585"/>
            </a:xfrm>
          </xdr:grpSpPr>
          <xdr:sp macro="" textlink="">
            <xdr:nvSpPr>
              <xdr:cNvPr id="1054" name="Check Box 30" descr="有料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100-00001E0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100-00001F0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100-000020040000}"/>
                  </a:ext>
                </a:extLst>
              </xdr:cNvPr>
              <xdr:cNvSpPr/>
            </xdr:nvSpPr>
            <xdr:spPr bwMode="auto">
              <a:xfrm>
                <a:off x="7105645" y="2990732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100-0000210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11</xdr:row>
          <xdr:rowOff>19047</xdr:rowOff>
        </xdr:from>
        <xdr:to>
          <xdr:col>9</xdr:col>
          <xdr:colOff>981076</xdr:colOff>
          <xdr:row>12</xdr:row>
          <xdr:rowOff>2932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4986337" y="3579016"/>
              <a:ext cx="4138614" cy="245822"/>
              <a:chOff x="4981571" y="2990730"/>
              <a:chExt cx="4124329" cy="250585"/>
            </a:xfrm>
          </xdr:grpSpPr>
          <xdr:sp macro="" textlink="">
            <xdr:nvSpPr>
              <xdr:cNvPr id="1058" name="Check Box 34" descr="有料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100-0000220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100-0000230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7105645" y="2990730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12</xdr:row>
          <xdr:rowOff>19047</xdr:rowOff>
        </xdr:from>
        <xdr:to>
          <xdr:col>9</xdr:col>
          <xdr:colOff>981076</xdr:colOff>
          <xdr:row>13</xdr:row>
          <xdr:rowOff>2932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4986337" y="3840953"/>
              <a:ext cx="4138614" cy="245823"/>
              <a:chOff x="4981571" y="2990734"/>
              <a:chExt cx="4124329" cy="250585"/>
            </a:xfrm>
          </xdr:grpSpPr>
          <xdr:sp macro="" textlink="">
            <xdr:nvSpPr>
              <xdr:cNvPr id="1062" name="Check Box 38" descr="有料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100-0000270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100-000028040000}"/>
                  </a:ext>
                </a:extLst>
              </xdr:cNvPr>
              <xdr:cNvSpPr/>
            </xdr:nvSpPr>
            <xdr:spPr bwMode="auto">
              <a:xfrm>
                <a:off x="7105645" y="2990734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100-0000290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13</xdr:row>
          <xdr:rowOff>19047</xdr:rowOff>
        </xdr:from>
        <xdr:to>
          <xdr:col>9</xdr:col>
          <xdr:colOff>981076</xdr:colOff>
          <xdr:row>14</xdr:row>
          <xdr:rowOff>2932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GrpSpPr/>
          </xdr:nvGrpSpPr>
          <xdr:grpSpPr>
            <a:xfrm>
              <a:off x="4986337" y="4102891"/>
              <a:ext cx="4138614" cy="245822"/>
              <a:chOff x="4981571" y="2990732"/>
              <a:chExt cx="4124329" cy="250585"/>
            </a:xfrm>
          </xdr:grpSpPr>
          <xdr:sp macro="" textlink="">
            <xdr:nvSpPr>
              <xdr:cNvPr id="1066" name="Check Box 42" descr="有料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100-00002A04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100-00002B04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100-00002C040000}"/>
                  </a:ext>
                </a:extLst>
              </xdr:cNvPr>
              <xdr:cNvSpPr/>
            </xdr:nvSpPr>
            <xdr:spPr bwMode="auto">
              <a:xfrm>
                <a:off x="7105645" y="2990732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100-00002D04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57150</xdr:rowOff>
        </xdr:from>
        <xdr:to>
          <xdr:col>4</xdr:col>
          <xdr:colOff>57150</xdr:colOff>
          <xdr:row>26</xdr:row>
          <xdr:rowOff>333375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304800</xdr:rowOff>
        </xdr:from>
        <xdr:to>
          <xdr:col>4</xdr:col>
          <xdr:colOff>57150</xdr:colOff>
          <xdr:row>26</xdr:row>
          <xdr:rowOff>581025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デスクトップPC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542925</xdr:rowOff>
        </xdr:from>
        <xdr:to>
          <xdr:col>4</xdr:col>
          <xdr:colOff>57150</xdr:colOff>
          <xdr:row>27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タブレット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400050</xdr:colOff>
      <xdr:row>0</xdr:row>
      <xdr:rowOff>66675</xdr:rowOff>
    </xdr:from>
    <xdr:to>
      <xdr:col>9</xdr:col>
      <xdr:colOff>791482</xdr:colOff>
      <xdr:row>1</xdr:row>
      <xdr:rowOff>189593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91275" y="66675"/>
          <a:ext cx="2525032" cy="2848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10</xdr:row>
          <xdr:rowOff>19047</xdr:rowOff>
        </xdr:from>
        <xdr:to>
          <xdr:col>9</xdr:col>
          <xdr:colOff>981076</xdr:colOff>
          <xdr:row>11</xdr:row>
          <xdr:rowOff>2932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4986337" y="3317078"/>
              <a:ext cx="4138614" cy="245823"/>
              <a:chOff x="4981571" y="2990732"/>
              <a:chExt cx="4124329" cy="250585"/>
            </a:xfrm>
          </xdr:grpSpPr>
          <xdr:sp macro="" textlink="">
            <xdr:nvSpPr>
              <xdr:cNvPr id="11269" name="Check Box 5" descr="有料" hidden="1">
                <a:extLst>
                  <a:ext uri="{63B3BB69-23CF-44E3-9099-C40C66FF867C}">
                    <a14:compatExt spid="_x0000_s11269"/>
                  </a:ext>
                  <a:ext uri="{FF2B5EF4-FFF2-40B4-BE49-F238E27FC236}">
                    <a16:creationId xmlns:a16="http://schemas.microsoft.com/office/drawing/2014/main" id="{00000000-0008-0000-0200-0000052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1270" name="Check Box 6" hidden="1">
                <a:extLst>
                  <a:ext uri="{63B3BB69-23CF-44E3-9099-C40C66FF867C}">
                    <a14:compatExt spid="_x0000_s11270"/>
                  </a:ext>
                  <a:ext uri="{FF2B5EF4-FFF2-40B4-BE49-F238E27FC236}">
                    <a16:creationId xmlns:a16="http://schemas.microsoft.com/office/drawing/2014/main" id="{00000000-0008-0000-0200-0000062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1271" name="Check Box 7" hidden="1">
                <a:extLst>
                  <a:ext uri="{63B3BB69-23CF-44E3-9099-C40C66FF867C}">
                    <a14:compatExt spid="_x0000_s11271"/>
                  </a:ext>
                  <a:ext uri="{FF2B5EF4-FFF2-40B4-BE49-F238E27FC236}">
                    <a16:creationId xmlns:a16="http://schemas.microsoft.com/office/drawing/2014/main" id="{00000000-0008-0000-0200-0000072C0000}"/>
                  </a:ext>
                </a:extLst>
              </xdr:cNvPr>
              <xdr:cNvSpPr/>
            </xdr:nvSpPr>
            <xdr:spPr bwMode="auto">
              <a:xfrm>
                <a:off x="7105645" y="2990732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1272" name="Check Box 8" hidden="1">
                <a:extLst>
                  <a:ext uri="{63B3BB69-23CF-44E3-9099-C40C66FF867C}">
                    <a14:compatExt spid="_x0000_s11272"/>
                  </a:ext>
                  <a:ext uri="{FF2B5EF4-FFF2-40B4-BE49-F238E27FC236}">
                    <a16:creationId xmlns:a16="http://schemas.microsoft.com/office/drawing/2014/main" id="{00000000-0008-0000-0200-0000082C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11</xdr:row>
          <xdr:rowOff>19047</xdr:rowOff>
        </xdr:from>
        <xdr:to>
          <xdr:col>9</xdr:col>
          <xdr:colOff>981076</xdr:colOff>
          <xdr:row>12</xdr:row>
          <xdr:rowOff>2932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4986337" y="3579016"/>
              <a:ext cx="4138614" cy="245822"/>
              <a:chOff x="4981571" y="2990730"/>
              <a:chExt cx="4124329" cy="250585"/>
            </a:xfrm>
          </xdr:grpSpPr>
          <xdr:sp macro="" textlink="">
            <xdr:nvSpPr>
              <xdr:cNvPr id="11273" name="Check Box 9" descr="有料" hidden="1">
                <a:extLst>
                  <a:ext uri="{63B3BB69-23CF-44E3-9099-C40C66FF867C}">
                    <a14:compatExt spid="_x0000_s11273"/>
                  </a:ext>
                  <a:ext uri="{FF2B5EF4-FFF2-40B4-BE49-F238E27FC236}">
                    <a16:creationId xmlns:a16="http://schemas.microsoft.com/office/drawing/2014/main" id="{00000000-0008-0000-0200-0000092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1274" name="Check Box 10" hidden="1">
                <a:extLst>
                  <a:ext uri="{63B3BB69-23CF-44E3-9099-C40C66FF867C}">
                    <a14:compatExt spid="_x0000_s11274"/>
                  </a:ext>
                  <a:ext uri="{FF2B5EF4-FFF2-40B4-BE49-F238E27FC236}">
                    <a16:creationId xmlns:a16="http://schemas.microsoft.com/office/drawing/2014/main" id="{00000000-0008-0000-0200-00000A2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1275" name="Check Box 11" hidden="1">
                <a:extLst>
                  <a:ext uri="{63B3BB69-23CF-44E3-9099-C40C66FF867C}">
                    <a14:compatExt spid="_x0000_s11275"/>
                  </a:ext>
                  <a:ext uri="{FF2B5EF4-FFF2-40B4-BE49-F238E27FC236}">
                    <a16:creationId xmlns:a16="http://schemas.microsoft.com/office/drawing/2014/main" id="{00000000-0008-0000-0200-00000B2C0000}"/>
                  </a:ext>
                </a:extLst>
              </xdr:cNvPr>
              <xdr:cNvSpPr/>
            </xdr:nvSpPr>
            <xdr:spPr bwMode="auto">
              <a:xfrm>
                <a:off x="7105645" y="2990730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1276" name="Check Box 12" hidden="1">
                <a:extLst>
                  <a:ext uri="{63B3BB69-23CF-44E3-9099-C40C66FF867C}">
                    <a14:compatExt spid="_x0000_s11276"/>
                  </a:ext>
                  <a:ext uri="{FF2B5EF4-FFF2-40B4-BE49-F238E27FC236}">
                    <a16:creationId xmlns:a16="http://schemas.microsoft.com/office/drawing/2014/main" id="{00000000-0008-0000-0200-00000C2C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12</xdr:row>
          <xdr:rowOff>19047</xdr:rowOff>
        </xdr:from>
        <xdr:to>
          <xdr:col>9</xdr:col>
          <xdr:colOff>981076</xdr:colOff>
          <xdr:row>13</xdr:row>
          <xdr:rowOff>2932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GrpSpPr/>
          </xdr:nvGrpSpPr>
          <xdr:grpSpPr>
            <a:xfrm>
              <a:off x="4986337" y="3840953"/>
              <a:ext cx="4138614" cy="245823"/>
              <a:chOff x="4981571" y="2990734"/>
              <a:chExt cx="4124329" cy="250585"/>
            </a:xfrm>
          </xdr:grpSpPr>
          <xdr:sp macro="" textlink="">
            <xdr:nvSpPr>
              <xdr:cNvPr id="11277" name="Check Box 13" descr="有料" hidden="1">
                <a:extLst>
                  <a:ext uri="{63B3BB69-23CF-44E3-9099-C40C66FF867C}">
                    <a14:compatExt spid="_x0000_s11277"/>
                  </a:ext>
                  <a:ext uri="{FF2B5EF4-FFF2-40B4-BE49-F238E27FC236}">
                    <a16:creationId xmlns:a16="http://schemas.microsoft.com/office/drawing/2014/main" id="{00000000-0008-0000-0200-00000D2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1278" name="Check Box 14" hidden="1">
                <a:extLst>
                  <a:ext uri="{63B3BB69-23CF-44E3-9099-C40C66FF867C}">
                    <a14:compatExt spid="_x0000_s11278"/>
                  </a:ext>
                  <a:ext uri="{FF2B5EF4-FFF2-40B4-BE49-F238E27FC236}">
                    <a16:creationId xmlns:a16="http://schemas.microsoft.com/office/drawing/2014/main" id="{00000000-0008-0000-0200-00000E2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1279" name="Check Box 15" hidden="1">
                <a:extLst>
                  <a:ext uri="{63B3BB69-23CF-44E3-9099-C40C66FF867C}">
                    <a14:compatExt spid="_x0000_s11279"/>
                  </a:ext>
                  <a:ext uri="{FF2B5EF4-FFF2-40B4-BE49-F238E27FC236}">
                    <a16:creationId xmlns:a16="http://schemas.microsoft.com/office/drawing/2014/main" id="{00000000-0008-0000-0200-00000F2C0000}"/>
                  </a:ext>
                </a:extLst>
              </xdr:cNvPr>
              <xdr:cNvSpPr/>
            </xdr:nvSpPr>
            <xdr:spPr bwMode="auto">
              <a:xfrm>
                <a:off x="7105645" y="2990734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1280" name="Check Box 16" hidden="1">
                <a:extLst>
                  <a:ext uri="{63B3BB69-23CF-44E3-9099-C40C66FF867C}">
                    <a14:compatExt spid="_x0000_s11280"/>
                  </a:ext>
                  <a:ext uri="{FF2B5EF4-FFF2-40B4-BE49-F238E27FC236}">
                    <a16:creationId xmlns:a16="http://schemas.microsoft.com/office/drawing/2014/main" id="{00000000-0008-0000-0200-0000102C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13</xdr:row>
          <xdr:rowOff>19047</xdr:rowOff>
        </xdr:from>
        <xdr:to>
          <xdr:col>9</xdr:col>
          <xdr:colOff>981076</xdr:colOff>
          <xdr:row>14</xdr:row>
          <xdr:rowOff>2932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GrpSpPr/>
          </xdr:nvGrpSpPr>
          <xdr:grpSpPr>
            <a:xfrm>
              <a:off x="4986337" y="4102891"/>
              <a:ext cx="4138614" cy="245822"/>
              <a:chOff x="4981571" y="2990732"/>
              <a:chExt cx="4124329" cy="250585"/>
            </a:xfrm>
          </xdr:grpSpPr>
          <xdr:sp macro="" textlink="">
            <xdr:nvSpPr>
              <xdr:cNvPr id="11281" name="Check Box 17" descr="有料" hidden="1">
                <a:extLst>
                  <a:ext uri="{63B3BB69-23CF-44E3-9099-C40C66FF867C}">
                    <a14:compatExt spid="_x0000_s11281"/>
                  </a:ext>
                  <a:ext uri="{FF2B5EF4-FFF2-40B4-BE49-F238E27FC236}">
                    <a16:creationId xmlns:a16="http://schemas.microsoft.com/office/drawing/2014/main" id="{00000000-0008-0000-0200-0000112C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1282" name="Check Box 18" hidden="1">
                <a:extLst>
                  <a:ext uri="{63B3BB69-23CF-44E3-9099-C40C66FF867C}">
                    <a14:compatExt spid="_x0000_s11282"/>
                  </a:ext>
                  <a:ext uri="{FF2B5EF4-FFF2-40B4-BE49-F238E27FC236}">
                    <a16:creationId xmlns:a16="http://schemas.microsoft.com/office/drawing/2014/main" id="{00000000-0008-0000-0200-0000122C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1283" name="Check Box 19" hidden="1">
                <a:extLst>
                  <a:ext uri="{63B3BB69-23CF-44E3-9099-C40C66FF867C}">
                    <a14:compatExt spid="_x0000_s11283"/>
                  </a:ext>
                  <a:ext uri="{FF2B5EF4-FFF2-40B4-BE49-F238E27FC236}">
                    <a16:creationId xmlns:a16="http://schemas.microsoft.com/office/drawing/2014/main" id="{00000000-0008-0000-0200-0000132C0000}"/>
                  </a:ext>
                </a:extLst>
              </xdr:cNvPr>
              <xdr:cNvSpPr/>
            </xdr:nvSpPr>
            <xdr:spPr bwMode="auto">
              <a:xfrm>
                <a:off x="7105645" y="2990732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1284" name="Check Box 20" hidden="1">
                <a:extLst>
                  <a:ext uri="{63B3BB69-23CF-44E3-9099-C40C66FF867C}">
                    <a14:compatExt spid="_x0000_s11284"/>
                  </a:ext>
                  <a:ext uri="{FF2B5EF4-FFF2-40B4-BE49-F238E27FC236}">
                    <a16:creationId xmlns:a16="http://schemas.microsoft.com/office/drawing/2014/main" id="{00000000-0008-0000-0200-0000142C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57150</xdr:rowOff>
        </xdr:from>
        <xdr:to>
          <xdr:col>4</xdr:col>
          <xdr:colOff>57150</xdr:colOff>
          <xdr:row>26</xdr:row>
          <xdr:rowOff>333375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2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304800</xdr:rowOff>
        </xdr:from>
        <xdr:to>
          <xdr:col>4</xdr:col>
          <xdr:colOff>57150</xdr:colOff>
          <xdr:row>26</xdr:row>
          <xdr:rowOff>581025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2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デスクトップPC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542925</xdr:rowOff>
        </xdr:from>
        <xdr:to>
          <xdr:col>4</xdr:col>
          <xdr:colOff>57150</xdr:colOff>
          <xdr:row>27</xdr:row>
          <xdr:rowOff>9525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2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タブレット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400050</xdr:colOff>
      <xdr:row>0</xdr:row>
      <xdr:rowOff>66675</xdr:rowOff>
    </xdr:from>
    <xdr:to>
      <xdr:col>9</xdr:col>
      <xdr:colOff>791482</xdr:colOff>
      <xdr:row>1</xdr:row>
      <xdr:rowOff>189593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6391275" y="66675"/>
          <a:ext cx="2525032" cy="2848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6</xdr:row>
          <xdr:rowOff>0</xdr:rowOff>
        </xdr:from>
        <xdr:to>
          <xdr:col>7</xdr:col>
          <xdr:colOff>0</xdr:colOff>
          <xdr:row>6</xdr:row>
          <xdr:rowOff>342900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10</xdr:row>
          <xdr:rowOff>19047</xdr:rowOff>
        </xdr:from>
        <xdr:to>
          <xdr:col>9</xdr:col>
          <xdr:colOff>981076</xdr:colOff>
          <xdr:row>11</xdr:row>
          <xdr:rowOff>2932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pSpPr/>
          </xdr:nvGrpSpPr>
          <xdr:grpSpPr>
            <a:xfrm>
              <a:off x="4986337" y="3317078"/>
              <a:ext cx="4138614" cy="245823"/>
              <a:chOff x="4981571" y="2990732"/>
              <a:chExt cx="4124329" cy="250585"/>
            </a:xfrm>
          </xdr:grpSpPr>
          <xdr:sp macro="" textlink="">
            <xdr:nvSpPr>
              <xdr:cNvPr id="12293" name="Check Box 5" descr="有料" hidden="1">
                <a:extLst>
                  <a:ext uri="{63B3BB69-23CF-44E3-9099-C40C66FF867C}">
                    <a14:compatExt spid="_x0000_s12293"/>
                  </a:ext>
                  <a:ext uri="{FF2B5EF4-FFF2-40B4-BE49-F238E27FC236}">
                    <a16:creationId xmlns:a16="http://schemas.microsoft.com/office/drawing/2014/main" id="{00000000-0008-0000-0300-00000530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  <a:ext uri="{FF2B5EF4-FFF2-40B4-BE49-F238E27FC236}">
                    <a16:creationId xmlns:a16="http://schemas.microsoft.com/office/drawing/2014/main" id="{00000000-0008-0000-0300-00000630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2295" name="Check Box 7" hidden="1">
                <a:extLst>
                  <a:ext uri="{63B3BB69-23CF-44E3-9099-C40C66FF867C}">
                    <a14:compatExt spid="_x0000_s12295"/>
                  </a:ext>
                  <a:ext uri="{FF2B5EF4-FFF2-40B4-BE49-F238E27FC236}">
                    <a16:creationId xmlns:a16="http://schemas.microsoft.com/office/drawing/2014/main" id="{00000000-0008-0000-0300-000007300000}"/>
                  </a:ext>
                </a:extLst>
              </xdr:cNvPr>
              <xdr:cNvSpPr/>
            </xdr:nvSpPr>
            <xdr:spPr bwMode="auto">
              <a:xfrm>
                <a:off x="7105645" y="2990732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2296" name="Check Box 8" hidden="1">
                <a:extLst>
                  <a:ext uri="{63B3BB69-23CF-44E3-9099-C40C66FF867C}">
                    <a14:compatExt spid="_x0000_s12296"/>
                  </a:ext>
                  <a:ext uri="{FF2B5EF4-FFF2-40B4-BE49-F238E27FC236}">
                    <a16:creationId xmlns:a16="http://schemas.microsoft.com/office/drawing/2014/main" id="{00000000-0008-0000-0300-00000830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11</xdr:row>
          <xdr:rowOff>19047</xdr:rowOff>
        </xdr:from>
        <xdr:to>
          <xdr:col>9</xdr:col>
          <xdr:colOff>981076</xdr:colOff>
          <xdr:row>12</xdr:row>
          <xdr:rowOff>2932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GrpSpPr/>
          </xdr:nvGrpSpPr>
          <xdr:grpSpPr>
            <a:xfrm>
              <a:off x="4986337" y="3579016"/>
              <a:ext cx="4138614" cy="245822"/>
              <a:chOff x="4981571" y="2990730"/>
              <a:chExt cx="4124329" cy="250585"/>
            </a:xfrm>
          </xdr:grpSpPr>
          <xdr:sp macro="" textlink="">
            <xdr:nvSpPr>
              <xdr:cNvPr id="12297" name="Check Box 9" descr="有料" hidden="1">
                <a:extLst>
                  <a:ext uri="{63B3BB69-23CF-44E3-9099-C40C66FF867C}">
                    <a14:compatExt spid="_x0000_s12297"/>
                  </a:ext>
                  <a:ext uri="{FF2B5EF4-FFF2-40B4-BE49-F238E27FC236}">
                    <a16:creationId xmlns:a16="http://schemas.microsoft.com/office/drawing/2014/main" id="{00000000-0008-0000-0300-00000930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2298" name="Check Box 10" hidden="1">
                <a:extLst>
                  <a:ext uri="{63B3BB69-23CF-44E3-9099-C40C66FF867C}">
                    <a14:compatExt spid="_x0000_s12298"/>
                  </a:ext>
                  <a:ext uri="{FF2B5EF4-FFF2-40B4-BE49-F238E27FC236}">
                    <a16:creationId xmlns:a16="http://schemas.microsoft.com/office/drawing/2014/main" id="{00000000-0008-0000-0300-00000A30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2299" name="Check Box 11" hidden="1">
                <a:extLst>
                  <a:ext uri="{63B3BB69-23CF-44E3-9099-C40C66FF867C}">
                    <a14:compatExt spid="_x0000_s12299"/>
                  </a:ext>
                  <a:ext uri="{FF2B5EF4-FFF2-40B4-BE49-F238E27FC236}">
                    <a16:creationId xmlns:a16="http://schemas.microsoft.com/office/drawing/2014/main" id="{00000000-0008-0000-0300-00000B300000}"/>
                  </a:ext>
                </a:extLst>
              </xdr:cNvPr>
              <xdr:cNvSpPr/>
            </xdr:nvSpPr>
            <xdr:spPr bwMode="auto">
              <a:xfrm>
                <a:off x="7105645" y="2990730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2300" name="Check Box 12" hidden="1">
                <a:extLst>
                  <a:ext uri="{63B3BB69-23CF-44E3-9099-C40C66FF867C}">
                    <a14:compatExt spid="_x0000_s12300"/>
                  </a:ext>
                  <a:ext uri="{FF2B5EF4-FFF2-40B4-BE49-F238E27FC236}">
                    <a16:creationId xmlns:a16="http://schemas.microsoft.com/office/drawing/2014/main" id="{00000000-0008-0000-0300-00000C30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12</xdr:row>
          <xdr:rowOff>19047</xdr:rowOff>
        </xdr:from>
        <xdr:to>
          <xdr:col>9</xdr:col>
          <xdr:colOff>981076</xdr:colOff>
          <xdr:row>13</xdr:row>
          <xdr:rowOff>2932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GrpSpPr/>
          </xdr:nvGrpSpPr>
          <xdr:grpSpPr>
            <a:xfrm>
              <a:off x="4986337" y="3840953"/>
              <a:ext cx="4138614" cy="245823"/>
              <a:chOff x="4981571" y="2990734"/>
              <a:chExt cx="4124329" cy="250585"/>
            </a:xfrm>
          </xdr:grpSpPr>
          <xdr:sp macro="" textlink="">
            <xdr:nvSpPr>
              <xdr:cNvPr id="12301" name="Check Box 13" descr="有料" hidden="1">
                <a:extLst>
                  <a:ext uri="{63B3BB69-23CF-44E3-9099-C40C66FF867C}">
                    <a14:compatExt spid="_x0000_s12301"/>
                  </a:ext>
                  <a:ext uri="{FF2B5EF4-FFF2-40B4-BE49-F238E27FC236}">
                    <a16:creationId xmlns:a16="http://schemas.microsoft.com/office/drawing/2014/main" id="{00000000-0008-0000-0300-00000D30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2302" name="Check Box 14" hidden="1">
                <a:extLst>
                  <a:ext uri="{63B3BB69-23CF-44E3-9099-C40C66FF867C}">
                    <a14:compatExt spid="_x0000_s12302"/>
                  </a:ext>
                  <a:ext uri="{FF2B5EF4-FFF2-40B4-BE49-F238E27FC236}">
                    <a16:creationId xmlns:a16="http://schemas.microsoft.com/office/drawing/2014/main" id="{00000000-0008-0000-0300-00000E30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2303" name="Check Box 15" hidden="1">
                <a:extLst>
                  <a:ext uri="{63B3BB69-23CF-44E3-9099-C40C66FF867C}">
                    <a14:compatExt spid="_x0000_s12303"/>
                  </a:ext>
                  <a:ext uri="{FF2B5EF4-FFF2-40B4-BE49-F238E27FC236}">
                    <a16:creationId xmlns:a16="http://schemas.microsoft.com/office/drawing/2014/main" id="{00000000-0008-0000-0300-00000F300000}"/>
                  </a:ext>
                </a:extLst>
              </xdr:cNvPr>
              <xdr:cNvSpPr/>
            </xdr:nvSpPr>
            <xdr:spPr bwMode="auto">
              <a:xfrm>
                <a:off x="7105645" y="2990734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2304" name="Check Box 16" hidden="1">
                <a:extLst>
                  <a:ext uri="{63B3BB69-23CF-44E3-9099-C40C66FF867C}">
                    <a14:compatExt spid="_x0000_s12304"/>
                  </a:ext>
                  <a:ext uri="{FF2B5EF4-FFF2-40B4-BE49-F238E27FC236}">
                    <a16:creationId xmlns:a16="http://schemas.microsoft.com/office/drawing/2014/main" id="{00000000-0008-0000-0300-00001030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57149</xdr:colOff>
          <xdr:row>13</xdr:row>
          <xdr:rowOff>19047</xdr:rowOff>
        </xdr:from>
        <xdr:to>
          <xdr:col>9</xdr:col>
          <xdr:colOff>981076</xdr:colOff>
          <xdr:row>14</xdr:row>
          <xdr:rowOff>2932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GrpSpPr/>
          </xdr:nvGrpSpPr>
          <xdr:grpSpPr>
            <a:xfrm>
              <a:off x="4986337" y="4102891"/>
              <a:ext cx="4138614" cy="245822"/>
              <a:chOff x="4981571" y="2990732"/>
              <a:chExt cx="4124329" cy="250585"/>
            </a:xfrm>
          </xdr:grpSpPr>
          <xdr:sp macro="" textlink="">
            <xdr:nvSpPr>
              <xdr:cNvPr id="12305" name="Check Box 17" descr="有料" hidden="1">
                <a:extLst>
                  <a:ext uri="{63B3BB69-23CF-44E3-9099-C40C66FF867C}">
                    <a14:compatExt spid="_x0000_s12305"/>
                  </a:ext>
                  <a:ext uri="{FF2B5EF4-FFF2-40B4-BE49-F238E27FC236}">
                    <a16:creationId xmlns:a16="http://schemas.microsoft.com/office/drawing/2014/main" id="{00000000-0008-0000-0300-000011300000}"/>
                  </a:ext>
                </a:extLst>
              </xdr:cNvPr>
              <xdr:cNvSpPr/>
            </xdr:nvSpPr>
            <xdr:spPr bwMode="auto">
              <a:xfrm>
                <a:off x="4981571" y="2996085"/>
                <a:ext cx="851029" cy="2422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　料</a:t>
                </a:r>
              </a:p>
            </xdr:txBody>
          </xdr:sp>
          <xdr:sp macro="" textlink="">
            <xdr:nvSpPr>
              <xdr:cNvPr id="12306" name="Check Box 18" hidden="1">
                <a:extLst>
                  <a:ext uri="{63B3BB69-23CF-44E3-9099-C40C66FF867C}">
                    <a14:compatExt spid="_x0000_s12306"/>
                  </a:ext>
                  <a:ext uri="{FF2B5EF4-FFF2-40B4-BE49-F238E27FC236}">
                    <a16:creationId xmlns:a16="http://schemas.microsoft.com/office/drawing/2014/main" id="{00000000-0008-0000-0300-000012300000}"/>
                  </a:ext>
                </a:extLst>
              </xdr:cNvPr>
              <xdr:cNvSpPr/>
            </xdr:nvSpPr>
            <xdr:spPr bwMode="auto">
              <a:xfrm>
                <a:off x="6067422" y="3011802"/>
                <a:ext cx="887243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　料</a:t>
                </a:r>
              </a:p>
            </xdr:txBody>
          </xdr:sp>
          <xdr:sp macro="" textlink="">
            <xdr:nvSpPr>
              <xdr:cNvPr id="12307" name="Check Box 19" hidden="1">
                <a:extLst>
                  <a:ext uri="{63B3BB69-23CF-44E3-9099-C40C66FF867C}">
                    <a14:compatExt spid="_x0000_s12307"/>
                  </a:ext>
                  <a:ext uri="{FF2B5EF4-FFF2-40B4-BE49-F238E27FC236}">
                    <a16:creationId xmlns:a16="http://schemas.microsoft.com/office/drawing/2014/main" id="{00000000-0008-0000-0300-000013300000}"/>
                  </a:ext>
                </a:extLst>
              </xdr:cNvPr>
              <xdr:cNvSpPr/>
            </xdr:nvSpPr>
            <xdr:spPr bwMode="auto">
              <a:xfrm>
                <a:off x="7105645" y="2990732"/>
                <a:ext cx="941564" cy="250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導入済</a:t>
                </a:r>
              </a:p>
            </xdr:txBody>
          </xdr:sp>
          <xdr:sp macro="" textlink="">
            <xdr:nvSpPr>
              <xdr:cNvPr id="12308" name="Check Box 20" hidden="1">
                <a:extLst>
                  <a:ext uri="{63B3BB69-23CF-44E3-9099-C40C66FF867C}">
                    <a14:compatExt spid="_x0000_s12308"/>
                  </a:ext>
                  <a:ext uri="{FF2B5EF4-FFF2-40B4-BE49-F238E27FC236}">
                    <a16:creationId xmlns:a16="http://schemas.microsoft.com/office/drawing/2014/main" id="{00000000-0008-0000-0300-000014300000}"/>
                  </a:ext>
                </a:extLst>
              </xdr:cNvPr>
              <xdr:cNvSpPr/>
            </xdr:nvSpPr>
            <xdr:spPr bwMode="auto">
              <a:xfrm>
                <a:off x="8191496" y="3011802"/>
                <a:ext cx="914404" cy="21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導入予定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57150</xdr:rowOff>
        </xdr:from>
        <xdr:to>
          <xdr:col>4</xdr:col>
          <xdr:colOff>57150</xdr:colOff>
          <xdr:row>26</xdr:row>
          <xdr:rowOff>333375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3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304800</xdr:rowOff>
        </xdr:from>
        <xdr:to>
          <xdr:col>4</xdr:col>
          <xdr:colOff>57150</xdr:colOff>
          <xdr:row>26</xdr:row>
          <xdr:rowOff>581025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3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デスクトップPC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542925</xdr:rowOff>
        </xdr:from>
        <xdr:to>
          <xdr:col>4</xdr:col>
          <xdr:colOff>57150</xdr:colOff>
          <xdr:row>27</xdr:row>
          <xdr:rowOff>9525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3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タブレット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400050</xdr:colOff>
      <xdr:row>0</xdr:row>
      <xdr:rowOff>66675</xdr:rowOff>
    </xdr:from>
    <xdr:to>
      <xdr:col>9</xdr:col>
      <xdr:colOff>791482</xdr:colOff>
      <xdr:row>1</xdr:row>
      <xdr:rowOff>189593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6391275" y="66675"/>
          <a:ext cx="2525032" cy="2848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色付きのセルに入力してください。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29"/>
  <sheetViews>
    <sheetView showZeros="0" tabSelected="1" view="pageBreakPreview" zoomScaleNormal="100" zoomScaleSheetLayoutView="100" workbookViewId="0"/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1.5" style="3" customWidth="1"/>
    <col min="5" max="5" width="23.875" style="3" customWidth="1"/>
    <col min="6" max="6" width="5.25" style="7" customWidth="1"/>
    <col min="7" max="10" width="14" style="3" customWidth="1"/>
    <col min="11" max="16384" width="9" style="3"/>
  </cols>
  <sheetData>
    <row r="1" spans="1:12" ht="17.25">
      <c r="A1" s="1" t="s">
        <v>12</v>
      </c>
      <c r="B1" s="1"/>
      <c r="C1" s="1"/>
      <c r="D1" s="1"/>
      <c r="E1" s="1"/>
      <c r="F1" s="2"/>
      <c r="G1" s="1"/>
      <c r="H1" s="1"/>
      <c r="I1" s="1"/>
      <c r="J1" s="1"/>
    </row>
    <row r="2" spans="1:12" ht="43.5" customHeight="1">
      <c r="A2" s="1"/>
      <c r="B2" s="69" t="s">
        <v>30</v>
      </c>
      <c r="C2" s="69"/>
      <c r="D2" s="69"/>
      <c r="E2" s="69"/>
      <c r="F2" s="69"/>
      <c r="G2" s="69"/>
      <c r="H2" s="69"/>
      <c r="I2" s="69"/>
      <c r="J2" s="69"/>
    </row>
    <row r="3" spans="1:12" ht="54.75" customHeight="1">
      <c r="A3" s="1"/>
      <c r="B3" s="73" t="s">
        <v>15</v>
      </c>
      <c r="C3" s="74"/>
      <c r="D3" s="75"/>
      <c r="E3" s="90"/>
      <c r="F3" s="91"/>
      <c r="G3" s="91"/>
      <c r="H3" s="91"/>
      <c r="I3" s="91"/>
      <c r="J3" s="92"/>
    </row>
    <row r="4" spans="1:12" ht="28.5" customHeight="1">
      <c r="A4" s="1"/>
      <c r="B4" s="1"/>
      <c r="C4" s="1"/>
      <c r="D4" s="1"/>
      <c r="E4" s="1"/>
      <c r="F4" s="2"/>
      <c r="G4" s="1"/>
      <c r="H4" s="1"/>
      <c r="I4" s="1"/>
      <c r="J4" s="1"/>
    </row>
    <row r="5" spans="1:12" ht="30" customHeight="1">
      <c r="A5" s="1"/>
      <c r="B5" s="4" t="s">
        <v>17</v>
      </c>
      <c r="C5" s="1"/>
      <c r="D5" s="1"/>
      <c r="E5" s="1"/>
      <c r="F5" s="2"/>
      <c r="G5" s="1"/>
      <c r="H5" s="1"/>
      <c r="I5" s="1"/>
      <c r="J5" s="34" t="s">
        <v>33</v>
      </c>
    </row>
    <row r="6" spans="1:12" ht="36" customHeight="1">
      <c r="A6" s="1"/>
      <c r="B6" s="78" t="s">
        <v>18</v>
      </c>
      <c r="C6" s="79"/>
      <c r="D6" s="79"/>
      <c r="E6" s="79"/>
      <c r="F6" s="79"/>
      <c r="G6" s="79"/>
      <c r="H6" s="79"/>
      <c r="I6" s="80"/>
      <c r="J6" s="32">
        <f>J29</f>
        <v>0</v>
      </c>
    </row>
    <row r="7" spans="1:12" ht="36" customHeight="1" thickBot="1">
      <c r="A7" s="1"/>
      <c r="B7" s="81" t="s">
        <v>19</v>
      </c>
      <c r="C7" s="82"/>
      <c r="D7" s="82"/>
      <c r="E7" s="82"/>
      <c r="F7" s="82"/>
      <c r="G7" s="82"/>
      <c r="H7" s="82"/>
      <c r="I7" s="83"/>
      <c r="J7" s="43"/>
    </row>
    <row r="8" spans="1:12" ht="36" customHeight="1" thickTop="1" thickBot="1">
      <c r="A8" s="1"/>
      <c r="B8" s="84" t="s">
        <v>16</v>
      </c>
      <c r="C8" s="85"/>
      <c r="D8" s="85"/>
      <c r="E8" s="85"/>
      <c r="F8" s="85"/>
      <c r="G8" s="85"/>
      <c r="H8" s="85"/>
      <c r="I8" s="86"/>
      <c r="J8" s="33">
        <f>SUM(J6:J7)</f>
        <v>0</v>
      </c>
    </row>
    <row r="9" spans="1:12" ht="36" customHeight="1" thickTop="1" thickBot="1">
      <c r="A9" s="1"/>
      <c r="B9" s="70" t="s">
        <v>46</v>
      </c>
      <c r="C9" s="71"/>
      <c r="D9" s="71"/>
      <c r="E9" s="71"/>
      <c r="F9" s="71"/>
      <c r="G9" s="71"/>
      <c r="H9" s="71"/>
      <c r="I9" s="72"/>
      <c r="J9" s="33">
        <f>ROUNDDOWN(J8/3*2,0)</f>
        <v>0</v>
      </c>
    </row>
    <row r="10" spans="1:12" ht="36" customHeight="1" thickTop="1" thickBot="1">
      <c r="A10" s="1"/>
      <c r="B10" s="87" t="s">
        <v>51</v>
      </c>
      <c r="C10" s="88"/>
      <c r="D10" s="88"/>
      <c r="E10" s="88"/>
      <c r="F10" s="88"/>
      <c r="G10" s="88"/>
      <c r="H10" s="88"/>
      <c r="I10" s="89"/>
      <c r="J10" s="6">
        <f>IF(J9&gt;400000,400000,J12)</f>
        <v>0</v>
      </c>
    </row>
    <row r="11" spans="1:12" ht="36" customHeight="1" thickTop="1" thickBot="1">
      <c r="A11" s="1"/>
      <c r="B11" s="70" t="s">
        <v>47</v>
      </c>
      <c r="C11" s="71"/>
      <c r="D11" s="71"/>
      <c r="E11" s="71"/>
      <c r="F11" s="71"/>
      <c r="G11" s="71"/>
      <c r="H11" s="71"/>
      <c r="I11" s="72"/>
      <c r="J11" s="38">
        <f>IF(J9&gt;600000,600000,J12)</f>
        <v>0</v>
      </c>
    </row>
    <row r="12" spans="1:12" ht="20.25" customHeight="1" thickTop="1">
      <c r="B12" s="7"/>
      <c r="C12" s="7"/>
      <c r="D12" s="7"/>
      <c r="E12" s="7"/>
      <c r="G12" s="7"/>
      <c r="H12" s="7"/>
      <c r="I12" s="8"/>
      <c r="J12" s="8">
        <f>ROUNDDOWN(J9,-3)</f>
        <v>0</v>
      </c>
    </row>
    <row r="13" spans="1:12" ht="30" customHeight="1">
      <c r="B13" s="4" t="s">
        <v>14</v>
      </c>
      <c r="J13" s="34"/>
    </row>
    <row r="14" spans="1:12" ht="39" customHeight="1">
      <c r="B14" s="40" t="s">
        <v>0</v>
      </c>
      <c r="C14" s="77" t="s">
        <v>11</v>
      </c>
      <c r="D14" s="77"/>
      <c r="E14" s="10" t="s">
        <v>1</v>
      </c>
      <c r="F14" s="40" t="s">
        <v>2</v>
      </c>
      <c r="G14" s="11" t="s">
        <v>3</v>
      </c>
      <c r="H14" s="11" t="s">
        <v>10</v>
      </c>
      <c r="I14" s="40" t="s">
        <v>34</v>
      </c>
      <c r="J14" s="11" t="s">
        <v>35</v>
      </c>
    </row>
    <row r="15" spans="1:12" ht="36" customHeight="1">
      <c r="B15" s="44"/>
      <c r="C15" s="99" t="s">
        <v>23</v>
      </c>
      <c r="D15" s="99"/>
      <c r="E15" s="47" t="s">
        <v>50</v>
      </c>
      <c r="F15" s="48"/>
      <c r="G15" s="49"/>
      <c r="H15" s="5">
        <f t="shared" ref="H15" si="0">F15*G15</f>
        <v>0</v>
      </c>
      <c r="I15" s="5">
        <f t="shared" ref="I15" si="1">F15*150000</f>
        <v>0</v>
      </c>
      <c r="J15" s="5">
        <f t="shared" ref="J15" si="2">MIN(H15:I15)</f>
        <v>0</v>
      </c>
      <c r="L15" s="1"/>
    </row>
    <row r="16" spans="1:12" ht="36" customHeight="1">
      <c r="B16" s="44"/>
      <c r="C16" s="99" t="s">
        <v>24</v>
      </c>
      <c r="D16" s="99"/>
      <c r="E16" s="47" t="s">
        <v>50</v>
      </c>
      <c r="F16" s="48"/>
      <c r="G16" s="49"/>
      <c r="H16" s="5">
        <f t="shared" ref="H16:H19" si="3">F16*G16</f>
        <v>0</v>
      </c>
      <c r="I16" s="5">
        <f t="shared" ref="I16" si="4">F16*150000</f>
        <v>0</v>
      </c>
      <c r="J16" s="5">
        <f t="shared" ref="J16:J18" si="5">MIN(H16:I16)</f>
        <v>0</v>
      </c>
    </row>
    <row r="17" spans="2:10" ht="36" customHeight="1">
      <c r="B17" s="44"/>
      <c r="C17" s="76" t="s">
        <v>4</v>
      </c>
      <c r="D17" s="76"/>
      <c r="E17" s="47" t="s">
        <v>50</v>
      </c>
      <c r="F17" s="48"/>
      <c r="G17" s="49"/>
      <c r="H17" s="5">
        <f t="shared" si="3"/>
        <v>0</v>
      </c>
      <c r="I17" s="5">
        <f>F17*150000</f>
        <v>0</v>
      </c>
      <c r="J17" s="5">
        <f t="shared" si="5"/>
        <v>0</v>
      </c>
    </row>
    <row r="18" spans="2:10" ht="36" customHeight="1">
      <c r="B18" s="44"/>
      <c r="C18" s="76" t="s">
        <v>5</v>
      </c>
      <c r="D18" s="76"/>
      <c r="E18" s="47" t="s">
        <v>50</v>
      </c>
      <c r="F18" s="48"/>
      <c r="G18" s="49"/>
      <c r="H18" s="5">
        <f>F18*G18</f>
        <v>0</v>
      </c>
      <c r="I18" s="5">
        <f>F18*400000</f>
        <v>0</v>
      </c>
      <c r="J18" s="5">
        <f t="shared" si="5"/>
        <v>0</v>
      </c>
    </row>
    <row r="19" spans="2:10" ht="36" customHeight="1">
      <c r="B19" s="44"/>
      <c r="C19" s="76" t="s">
        <v>6</v>
      </c>
      <c r="D19" s="76"/>
      <c r="E19" s="47" t="s">
        <v>50</v>
      </c>
      <c r="F19" s="48"/>
      <c r="G19" s="49"/>
      <c r="H19" s="5">
        <f t="shared" si="3"/>
        <v>0</v>
      </c>
      <c r="I19" s="5">
        <f>F19*100000</f>
        <v>0</v>
      </c>
      <c r="J19" s="5">
        <f>MIN(H19:I19)</f>
        <v>0</v>
      </c>
    </row>
    <row r="20" spans="2:10" ht="36" customHeight="1">
      <c r="B20" s="44"/>
      <c r="C20" s="97" t="s">
        <v>7</v>
      </c>
      <c r="D20" s="12"/>
      <c r="E20" s="13"/>
      <c r="F20" s="14">
        <f>SUM(F21:F27)</f>
        <v>0</v>
      </c>
      <c r="G20" s="15"/>
      <c r="H20" s="16">
        <f>SUM(H21:H27)</f>
        <v>0</v>
      </c>
      <c r="I20" s="5">
        <f>IF(F20&gt;0,100000,0)</f>
        <v>0</v>
      </c>
      <c r="J20" s="5">
        <f>MIN(H20:I20)</f>
        <v>0</v>
      </c>
    </row>
    <row r="21" spans="2:10" ht="36" customHeight="1">
      <c r="B21" s="104"/>
      <c r="C21" s="98"/>
      <c r="D21" s="106" t="s">
        <v>8</v>
      </c>
      <c r="E21" s="47" t="s">
        <v>50</v>
      </c>
      <c r="F21" s="108"/>
      <c r="G21" s="110"/>
      <c r="H21" s="112">
        <f>F21*G21</f>
        <v>0</v>
      </c>
      <c r="I21" s="100"/>
      <c r="J21" s="93"/>
    </row>
    <row r="22" spans="2:10" ht="21.6" customHeight="1">
      <c r="B22" s="105"/>
      <c r="C22" s="98"/>
      <c r="D22" s="107"/>
      <c r="E22" s="47" t="s">
        <v>60</v>
      </c>
      <c r="F22" s="109"/>
      <c r="G22" s="111"/>
      <c r="H22" s="113"/>
      <c r="I22" s="101"/>
      <c r="J22" s="94"/>
    </row>
    <row r="23" spans="2:10" ht="36" customHeight="1">
      <c r="B23" s="104"/>
      <c r="C23" s="98"/>
      <c r="D23" s="106" t="s">
        <v>9</v>
      </c>
      <c r="E23" s="47" t="s">
        <v>50</v>
      </c>
      <c r="F23" s="108"/>
      <c r="G23" s="110"/>
      <c r="H23" s="112">
        <f t="shared" ref="H23:H27" si="6">F23*G23</f>
        <v>0</v>
      </c>
      <c r="I23" s="101"/>
      <c r="J23" s="94"/>
    </row>
    <row r="24" spans="2:10" ht="21.95" customHeight="1">
      <c r="B24" s="105"/>
      <c r="C24" s="98"/>
      <c r="D24" s="107"/>
      <c r="E24" s="47" t="s">
        <v>60</v>
      </c>
      <c r="F24" s="109"/>
      <c r="G24" s="111"/>
      <c r="H24" s="113"/>
      <c r="I24" s="101"/>
      <c r="J24" s="94"/>
    </row>
    <row r="25" spans="2:10" ht="36" customHeight="1">
      <c r="B25" s="104"/>
      <c r="C25" s="98"/>
      <c r="D25" s="114" t="s">
        <v>13</v>
      </c>
      <c r="E25" s="47" t="s">
        <v>50</v>
      </c>
      <c r="F25" s="108"/>
      <c r="G25" s="110"/>
      <c r="H25" s="112">
        <f t="shared" si="6"/>
        <v>0</v>
      </c>
      <c r="I25" s="101"/>
      <c r="J25" s="94"/>
    </row>
    <row r="26" spans="2:10" ht="21.95" customHeight="1">
      <c r="B26" s="105"/>
      <c r="C26" s="98"/>
      <c r="D26" s="115"/>
      <c r="E26" s="47" t="s">
        <v>60</v>
      </c>
      <c r="F26" s="109"/>
      <c r="G26" s="111"/>
      <c r="H26" s="113"/>
      <c r="I26" s="101"/>
      <c r="J26" s="94"/>
    </row>
    <row r="27" spans="2:10" ht="50.45" customHeight="1">
      <c r="B27" s="45"/>
      <c r="C27" s="98"/>
      <c r="D27" s="63"/>
      <c r="E27" s="50"/>
      <c r="F27" s="51"/>
      <c r="G27" s="52"/>
      <c r="H27" s="39">
        <f t="shared" si="6"/>
        <v>0</v>
      </c>
      <c r="I27" s="101"/>
      <c r="J27" s="94"/>
    </row>
    <row r="28" spans="2:10" ht="36" customHeight="1" thickBot="1">
      <c r="B28" s="46"/>
      <c r="C28" s="102" t="s">
        <v>37</v>
      </c>
      <c r="D28" s="103"/>
      <c r="E28" s="53"/>
      <c r="F28" s="54"/>
      <c r="G28" s="55"/>
      <c r="H28" s="17">
        <f>F28*G28</f>
        <v>0</v>
      </c>
      <c r="I28" s="5">
        <f>F28*110000</f>
        <v>0</v>
      </c>
      <c r="J28" s="5">
        <f>MIN(H28:I28)</f>
        <v>0</v>
      </c>
    </row>
    <row r="29" spans="2:10" ht="36" customHeight="1" thickTop="1">
      <c r="B29" s="95" t="s">
        <v>20</v>
      </c>
      <c r="C29" s="96"/>
      <c r="D29" s="96"/>
      <c r="E29" s="96"/>
      <c r="F29" s="96"/>
      <c r="G29" s="96"/>
      <c r="H29" s="96"/>
      <c r="I29" s="18" t="e">
        <f>ROUNDDOWN(#REF!,-3)</f>
        <v>#REF!</v>
      </c>
      <c r="J29" s="31">
        <f>SUM(J15:J28)</f>
        <v>0</v>
      </c>
    </row>
  </sheetData>
  <sheetProtection algorithmName="SHA-512" hashValue="/PFKPbpDZW3mbYpmXE4JUouqIUoByjqGFwW4far6m1bVXRvKHU1vICXpmKhsVS8aoa8ouJTDJ5QoEe9o3d/uzA==" saltValue="wQdfm42DdOkhF9UDJBVeng==" spinCount="100000" sheet="1" objects="1" scenarios="1" formatRows="0"/>
  <mergeCells count="35">
    <mergeCell ref="F23:F24"/>
    <mergeCell ref="G23:G24"/>
    <mergeCell ref="D23:D24"/>
    <mergeCell ref="B23:B24"/>
    <mergeCell ref="B25:B26"/>
    <mergeCell ref="D25:D26"/>
    <mergeCell ref="F25:F26"/>
    <mergeCell ref="G25:G26"/>
    <mergeCell ref="C19:D19"/>
    <mergeCell ref="J21:J27"/>
    <mergeCell ref="B29:H29"/>
    <mergeCell ref="C20:C27"/>
    <mergeCell ref="C15:D15"/>
    <mergeCell ref="C16:D16"/>
    <mergeCell ref="C17:D17"/>
    <mergeCell ref="I21:I27"/>
    <mergeCell ref="C28:D28"/>
    <mergeCell ref="B21:B22"/>
    <mergeCell ref="D21:D22"/>
    <mergeCell ref="F21:F22"/>
    <mergeCell ref="G21:G22"/>
    <mergeCell ref="H21:H22"/>
    <mergeCell ref="H23:H24"/>
    <mergeCell ref="H25:H26"/>
    <mergeCell ref="B2:J2"/>
    <mergeCell ref="B9:I9"/>
    <mergeCell ref="B3:D3"/>
    <mergeCell ref="C18:D18"/>
    <mergeCell ref="C14:D14"/>
    <mergeCell ref="B6:I6"/>
    <mergeCell ref="B7:I7"/>
    <mergeCell ref="B8:I8"/>
    <mergeCell ref="B10:I10"/>
    <mergeCell ref="E3:J3"/>
    <mergeCell ref="B11:I11"/>
  </mergeCells>
  <phoneticPr fontId="2"/>
  <pageMargins left="0.7" right="0.7" top="0.75" bottom="0.75" header="0.3" footer="0.3"/>
  <pageSetup paperSize="9" scale="72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8"/>
  <sheetViews>
    <sheetView showZeros="0" view="pageBreakPreview" zoomScale="80" zoomScaleNormal="100" zoomScaleSheetLayoutView="80" workbookViewId="0">
      <selection sqref="A1:C3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4" style="3" customWidth="1"/>
    <col min="5" max="5" width="31" style="3" customWidth="1"/>
    <col min="6" max="6" width="5.25" style="7" customWidth="1"/>
    <col min="7" max="10" width="14" style="3" customWidth="1"/>
    <col min="11" max="12" width="9" style="3" customWidth="1"/>
    <col min="13" max="16384" width="9" style="3"/>
  </cols>
  <sheetData>
    <row r="1" spans="1:10" ht="12.95" customHeight="1">
      <c r="A1" s="123" t="s">
        <v>12</v>
      </c>
      <c r="B1" s="123"/>
      <c r="C1" s="123"/>
    </row>
    <row r="2" spans="1:10" ht="21" customHeight="1">
      <c r="A2" s="123"/>
      <c r="B2" s="123"/>
      <c r="C2" s="123"/>
    </row>
    <row r="3" spans="1:10" ht="28.5" customHeight="1">
      <c r="A3" s="123"/>
      <c r="B3" s="123"/>
      <c r="C3" s="123"/>
      <c r="D3" s="7"/>
      <c r="E3" s="19"/>
      <c r="F3" s="20" t="s">
        <v>15</v>
      </c>
      <c r="G3" s="116">
        <f>事業所分経費!E3</f>
        <v>0</v>
      </c>
      <c r="H3" s="116"/>
      <c r="I3" s="116"/>
      <c r="J3" s="116"/>
    </row>
    <row r="4" spans="1:10" ht="22.5" customHeight="1">
      <c r="B4" s="4" t="s">
        <v>31</v>
      </c>
      <c r="C4" s="7"/>
      <c r="D4" s="7"/>
      <c r="E4" s="7"/>
      <c r="G4" s="7"/>
      <c r="H4" s="7"/>
      <c r="I4" s="7"/>
      <c r="J4" s="7"/>
    </row>
    <row r="5" spans="1:10" ht="27" customHeight="1">
      <c r="B5" s="127" t="s">
        <v>32</v>
      </c>
      <c r="C5" s="128"/>
      <c r="D5" s="129"/>
      <c r="E5" s="139" t="s">
        <v>61</v>
      </c>
      <c r="F5" s="140"/>
      <c r="G5" s="56"/>
      <c r="H5" s="145" t="s">
        <v>41</v>
      </c>
      <c r="I5" s="146"/>
      <c r="J5" s="146"/>
    </row>
    <row r="6" spans="1:10" ht="27" customHeight="1">
      <c r="B6" s="130"/>
      <c r="C6" s="131"/>
      <c r="D6" s="132"/>
      <c r="E6" s="141"/>
      <c r="F6" s="142"/>
      <c r="G6" s="56"/>
      <c r="H6" s="145" t="s">
        <v>42</v>
      </c>
      <c r="I6" s="146"/>
      <c r="J6" s="146"/>
    </row>
    <row r="7" spans="1:10" ht="31.5" customHeight="1">
      <c r="B7" s="133"/>
      <c r="C7" s="134"/>
      <c r="D7" s="135"/>
      <c r="E7" s="143"/>
      <c r="F7" s="144"/>
      <c r="G7" s="56"/>
      <c r="H7" s="145" t="s">
        <v>49</v>
      </c>
      <c r="I7" s="146"/>
      <c r="J7" s="146"/>
    </row>
    <row r="8" spans="1:10" ht="31.5" customHeight="1">
      <c r="B8" s="21"/>
      <c r="C8" s="21"/>
      <c r="D8" s="21"/>
      <c r="E8" s="13"/>
      <c r="F8" s="13"/>
      <c r="G8" s="13"/>
      <c r="H8" s="13"/>
      <c r="I8" s="13"/>
      <c r="J8" s="13"/>
    </row>
    <row r="9" spans="1:10" ht="35.25" customHeight="1">
      <c r="B9" s="73" t="s">
        <v>29</v>
      </c>
      <c r="C9" s="74"/>
      <c r="D9" s="75"/>
      <c r="E9" s="90" t="s">
        <v>58</v>
      </c>
      <c r="F9" s="91"/>
      <c r="G9" s="91"/>
      <c r="H9" s="91"/>
      <c r="I9" s="91"/>
      <c r="J9" s="92"/>
    </row>
    <row r="10" spans="1:10" ht="21.75" customHeight="1">
      <c r="B10" s="127" t="s">
        <v>40</v>
      </c>
      <c r="C10" s="128"/>
      <c r="D10" s="129"/>
      <c r="E10" s="136" t="s">
        <v>43</v>
      </c>
      <c r="F10" s="137"/>
      <c r="G10" s="136" t="s">
        <v>44</v>
      </c>
      <c r="H10" s="137"/>
      <c r="I10" s="138" t="s">
        <v>45</v>
      </c>
      <c r="J10" s="137"/>
    </row>
    <row r="11" spans="1:10" ht="21" customHeight="1">
      <c r="B11" s="130"/>
      <c r="C11" s="131"/>
      <c r="D11" s="132"/>
      <c r="E11" s="153" t="s">
        <v>53</v>
      </c>
      <c r="F11" s="154"/>
      <c r="G11" s="57"/>
      <c r="H11" s="58"/>
      <c r="I11" s="59"/>
      <c r="J11" s="58"/>
    </row>
    <row r="12" spans="1:10" ht="21" customHeight="1">
      <c r="B12" s="130"/>
      <c r="C12" s="131"/>
      <c r="D12" s="132"/>
      <c r="E12" s="153" t="s">
        <v>54</v>
      </c>
      <c r="F12" s="154"/>
      <c r="G12" s="57"/>
      <c r="H12" s="58"/>
      <c r="I12" s="59"/>
      <c r="J12" s="58"/>
    </row>
    <row r="13" spans="1:10" ht="21" customHeight="1">
      <c r="B13" s="130"/>
      <c r="C13" s="131"/>
      <c r="D13" s="132"/>
      <c r="E13" s="153" t="s">
        <v>55</v>
      </c>
      <c r="F13" s="154"/>
      <c r="G13" s="57"/>
      <c r="H13" s="58"/>
      <c r="I13" s="59"/>
      <c r="J13" s="58"/>
    </row>
    <row r="14" spans="1:10" ht="21" customHeight="1">
      <c r="B14" s="133"/>
      <c r="C14" s="134"/>
      <c r="D14" s="135"/>
      <c r="E14" s="153" t="s">
        <v>56</v>
      </c>
      <c r="F14" s="154"/>
      <c r="G14" s="41"/>
      <c r="H14" s="42"/>
      <c r="I14" s="59"/>
      <c r="J14" s="58"/>
    </row>
    <row r="15" spans="1:10" ht="32.25" customHeight="1">
      <c r="B15" s="127" t="s">
        <v>22</v>
      </c>
      <c r="C15" s="128"/>
      <c r="D15" s="129"/>
      <c r="E15" s="124" t="s">
        <v>39</v>
      </c>
      <c r="F15" s="125"/>
      <c r="G15" s="125"/>
      <c r="H15" s="125"/>
      <c r="I15" s="125"/>
      <c r="J15" s="126"/>
    </row>
    <row r="16" spans="1:10" ht="19.5" customHeight="1">
      <c r="B16" s="130"/>
      <c r="C16" s="131"/>
      <c r="D16" s="132"/>
      <c r="E16" s="120" t="s">
        <v>64</v>
      </c>
      <c r="F16" s="121"/>
      <c r="G16" s="121"/>
      <c r="H16" s="121"/>
      <c r="I16" s="121"/>
      <c r="J16" s="122"/>
    </row>
    <row r="17" spans="2:13" ht="19.5" customHeight="1">
      <c r="B17" s="130"/>
      <c r="C17" s="131"/>
      <c r="D17" s="132"/>
      <c r="E17" s="147"/>
      <c r="F17" s="148"/>
      <c r="G17" s="148"/>
      <c r="H17" s="149"/>
      <c r="I17" s="62" t="s">
        <v>52</v>
      </c>
      <c r="J17" s="60"/>
    </row>
    <row r="18" spans="2:13" ht="19.5" customHeight="1">
      <c r="B18" s="130"/>
      <c r="C18" s="131"/>
      <c r="D18" s="132"/>
      <c r="E18" s="147"/>
      <c r="F18" s="148"/>
      <c r="G18" s="148"/>
      <c r="H18" s="149"/>
      <c r="I18" s="62" t="s">
        <v>52</v>
      </c>
      <c r="J18" s="60"/>
    </row>
    <row r="19" spans="2:13" ht="19.5" customHeight="1">
      <c r="B19" s="130"/>
      <c r="C19" s="131"/>
      <c r="D19" s="132"/>
      <c r="E19" s="147"/>
      <c r="F19" s="148"/>
      <c r="G19" s="148"/>
      <c r="H19" s="149"/>
      <c r="I19" s="62" t="s">
        <v>52</v>
      </c>
      <c r="J19" s="60"/>
    </row>
    <row r="20" spans="2:13" ht="19.5" customHeight="1">
      <c r="B20" s="130"/>
      <c r="C20" s="131"/>
      <c r="D20" s="132"/>
      <c r="E20" s="147"/>
      <c r="F20" s="148"/>
      <c r="G20" s="148"/>
      <c r="H20" s="149"/>
      <c r="I20" s="62" t="s">
        <v>52</v>
      </c>
      <c r="J20" s="60"/>
    </row>
    <row r="21" spans="2:13" ht="20.100000000000001" customHeight="1">
      <c r="B21" s="130"/>
      <c r="C21" s="131"/>
      <c r="D21" s="132"/>
      <c r="E21" s="155" t="s">
        <v>57</v>
      </c>
      <c r="F21" s="156"/>
      <c r="G21" s="156"/>
      <c r="H21" s="156"/>
      <c r="I21" s="156"/>
      <c r="J21" s="157"/>
    </row>
    <row r="22" spans="2:13" ht="20.100000000000001" customHeight="1">
      <c r="B22" s="130"/>
      <c r="C22" s="131"/>
      <c r="D22" s="132"/>
      <c r="E22" s="147"/>
      <c r="F22" s="148"/>
      <c r="G22" s="148"/>
      <c r="H22" s="149"/>
      <c r="I22" s="62" t="s">
        <v>52</v>
      </c>
      <c r="J22" s="60"/>
    </row>
    <row r="23" spans="2:13" ht="20.100000000000001" customHeight="1">
      <c r="B23" s="130"/>
      <c r="C23" s="131"/>
      <c r="D23" s="132"/>
      <c r="E23" s="155" t="s">
        <v>65</v>
      </c>
      <c r="F23" s="156"/>
      <c r="G23" s="156"/>
      <c r="H23" s="156"/>
      <c r="I23" s="156"/>
      <c r="J23" s="157"/>
    </row>
    <row r="24" spans="2:13" ht="84.75" customHeight="1">
      <c r="B24" s="133"/>
      <c r="C24" s="134"/>
      <c r="D24" s="135"/>
      <c r="E24" s="158" t="s">
        <v>66</v>
      </c>
      <c r="F24" s="159"/>
      <c r="G24" s="159"/>
      <c r="H24" s="159"/>
      <c r="I24" s="159"/>
      <c r="J24" s="160"/>
    </row>
    <row r="25" spans="2:13" ht="23.25" customHeight="1">
      <c r="B25" s="22" t="s">
        <v>25</v>
      </c>
      <c r="C25" s="21"/>
      <c r="D25" s="21"/>
      <c r="E25" s="13"/>
      <c r="F25" s="13"/>
      <c r="G25" s="13"/>
      <c r="H25" s="13"/>
      <c r="I25" s="13"/>
      <c r="J25" s="23"/>
    </row>
    <row r="26" spans="2:13" ht="50.25" customHeight="1">
      <c r="B26" s="9" t="s">
        <v>0</v>
      </c>
      <c r="C26" s="117" t="s">
        <v>11</v>
      </c>
      <c r="D26" s="117"/>
      <c r="E26" s="24" t="s">
        <v>1</v>
      </c>
      <c r="F26" s="9" t="s">
        <v>2</v>
      </c>
      <c r="G26" s="11" t="s">
        <v>3</v>
      </c>
      <c r="H26" s="11" t="s">
        <v>10</v>
      </c>
      <c r="I26" s="9" t="s">
        <v>34</v>
      </c>
      <c r="J26" s="11" t="s">
        <v>36</v>
      </c>
    </row>
    <row r="27" spans="2:13" ht="63.75" customHeight="1">
      <c r="B27" s="44"/>
      <c r="C27" s="118"/>
      <c r="D27" s="119"/>
      <c r="E27" s="47" t="s">
        <v>50</v>
      </c>
      <c r="F27" s="48"/>
      <c r="G27" s="49"/>
      <c r="H27" s="5">
        <f>F27*G27</f>
        <v>0</v>
      </c>
      <c r="I27" s="36"/>
      <c r="J27" s="5">
        <f>H27</f>
        <v>0</v>
      </c>
      <c r="K27" s="25" t="str">
        <f>IF(F27&gt;1,"２台以上の購入は原則認められません。","")</f>
        <v/>
      </c>
      <c r="M27" s="1"/>
    </row>
    <row r="28" spans="2:13" ht="56.25" customHeight="1">
      <c r="B28" s="44"/>
      <c r="C28" s="152" t="s">
        <v>48</v>
      </c>
      <c r="D28" s="152"/>
      <c r="E28" s="47" t="s">
        <v>50</v>
      </c>
      <c r="F28" s="48"/>
      <c r="G28" s="49"/>
      <c r="H28" s="5">
        <f>F28*G28</f>
        <v>0</v>
      </c>
      <c r="I28" s="5">
        <f>F28*30000</f>
        <v>0</v>
      </c>
      <c r="J28" s="5">
        <f>IF(H28&gt;30000,30000,H28)</f>
        <v>0</v>
      </c>
      <c r="K28" s="25" t="str">
        <f>IF(F28&gt;1,"２台以上の購入は認められません。","")</f>
        <v/>
      </c>
      <c r="L28" s="26"/>
    </row>
    <row r="29" spans="2:13" ht="56.25" customHeight="1">
      <c r="B29" s="44"/>
      <c r="C29" s="99" t="s">
        <v>26</v>
      </c>
      <c r="D29" s="99"/>
      <c r="E29" s="47" t="s">
        <v>50</v>
      </c>
      <c r="F29" s="48"/>
      <c r="G29" s="49"/>
      <c r="H29" s="5">
        <f t="shared" ref="H29:H32" si="0">F29*G29</f>
        <v>0</v>
      </c>
      <c r="I29" s="5">
        <f>F29*5000</f>
        <v>0</v>
      </c>
      <c r="J29" s="5">
        <f>IF(H29&gt;5000,5000,H29)</f>
        <v>0</v>
      </c>
      <c r="K29" s="25" t="str">
        <f>IF(F29&gt;1,"２台以上の購入は認められません。","")</f>
        <v/>
      </c>
      <c r="L29" s="26"/>
    </row>
    <row r="30" spans="2:13" ht="56.25" customHeight="1">
      <c r="B30" s="44"/>
      <c r="C30" s="99" t="s">
        <v>27</v>
      </c>
      <c r="D30" s="99"/>
      <c r="E30" s="47" t="s">
        <v>50</v>
      </c>
      <c r="F30" s="48"/>
      <c r="G30" s="49"/>
      <c r="H30" s="5">
        <f t="shared" si="0"/>
        <v>0</v>
      </c>
      <c r="I30" s="5">
        <f>F30*40000</f>
        <v>0</v>
      </c>
      <c r="J30" s="5">
        <f>IF(H30&gt;40000,40000,H30)</f>
        <v>0</v>
      </c>
      <c r="K30" s="25" t="str">
        <f>IF(F30&gt;1,"２台以上の購入は認められません。","")</f>
        <v/>
      </c>
      <c r="L30" s="26"/>
    </row>
    <row r="31" spans="2:13" ht="56.25" customHeight="1">
      <c r="B31" s="44"/>
      <c r="C31" s="150" t="s">
        <v>38</v>
      </c>
      <c r="D31" s="150"/>
      <c r="E31" s="47" t="s">
        <v>50</v>
      </c>
      <c r="F31" s="48"/>
      <c r="G31" s="49"/>
      <c r="H31" s="5">
        <f t="shared" si="0"/>
        <v>0</v>
      </c>
      <c r="I31" s="5">
        <f>F31*30000</f>
        <v>0</v>
      </c>
      <c r="J31" s="5">
        <f>IF(H31&gt;30000,30000,H31)</f>
        <v>0</v>
      </c>
      <c r="K31" s="25" t="str">
        <f t="shared" ref="K31:K36" si="1">IF(F31&gt;1,"２台以上の購入は認められません。","")</f>
        <v/>
      </c>
    </row>
    <row r="32" spans="2:13" ht="56.25" customHeight="1">
      <c r="B32" s="44"/>
      <c r="C32" s="150" t="s">
        <v>59</v>
      </c>
      <c r="D32" s="150"/>
      <c r="E32" s="47"/>
      <c r="F32" s="48"/>
      <c r="G32" s="49"/>
      <c r="H32" s="5">
        <f t="shared" si="0"/>
        <v>0</v>
      </c>
      <c r="I32" s="5">
        <f>F32*30000</f>
        <v>0</v>
      </c>
      <c r="J32" s="5">
        <f>IF(H32&gt;30000,30000,H32)</f>
        <v>0</v>
      </c>
      <c r="K32" s="25" t="str">
        <f t="shared" si="1"/>
        <v/>
      </c>
    </row>
    <row r="33" spans="1:11" ht="30.75" customHeight="1">
      <c r="B33" s="44"/>
      <c r="C33" s="151"/>
      <c r="D33" s="151"/>
      <c r="E33" s="61"/>
      <c r="F33" s="48"/>
      <c r="G33" s="49"/>
      <c r="H33" s="5">
        <f>F33*G33</f>
        <v>0</v>
      </c>
      <c r="I33" s="36"/>
      <c r="J33" s="5">
        <f>H33</f>
        <v>0</v>
      </c>
      <c r="K33" s="25" t="str">
        <f t="shared" si="1"/>
        <v/>
      </c>
    </row>
    <row r="34" spans="1:11" ht="30.75" customHeight="1">
      <c r="B34" s="44"/>
      <c r="C34" s="151"/>
      <c r="D34" s="151"/>
      <c r="E34" s="61"/>
      <c r="F34" s="48"/>
      <c r="G34" s="49"/>
      <c r="H34" s="5">
        <f>F34*G34</f>
        <v>0</v>
      </c>
      <c r="I34" s="36"/>
      <c r="J34" s="5">
        <f>H34</f>
        <v>0</v>
      </c>
      <c r="K34" s="25"/>
    </row>
    <row r="35" spans="1:11" ht="30.75" customHeight="1">
      <c r="B35" s="44"/>
      <c r="C35" s="151"/>
      <c r="D35" s="151"/>
      <c r="E35" s="61"/>
      <c r="F35" s="48"/>
      <c r="G35" s="49"/>
      <c r="H35" s="5">
        <f>F35*G35</f>
        <v>0</v>
      </c>
      <c r="I35" s="36"/>
      <c r="J35" s="5">
        <f>H35</f>
        <v>0</v>
      </c>
      <c r="K35" s="25"/>
    </row>
    <row r="36" spans="1:11" ht="30.75" customHeight="1">
      <c r="B36" s="44"/>
      <c r="C36" s="151"/>
      <c r="D36" s="151"/>
      <c r="E36" s="61"/>
      <c r="F36" s="48"/>
      <c r="G36" s="49"/>
      <c r="H36" s="5">
        <f t="shared" ref="H36" si="2">F36*G36</f>
        <v>0</v>
      </c>
      <c r="I36" s="36"/>
      <c r="J36" s="5">
        <f t="shared" ref="J36" si="3">H36</f>
        <v>0</v>
      </c>
      <c r="K36" s="25" t="str">
        <f t="shared" si="1"/>
        <v/>
      </c>
    </row>
    <row r="37" spans="1:11" ht="36" customHeight="1" thickBot="1">
      <c r="A37" s="27"/>
      <c r="B37" s="81" t="s">
        <v>21</v>
      </c>
      <c r="C37" s="82"/>
      <c r="D37" s="82"/>
      <c r="E37" s="82"/>
      <c r="F37" s="82"/>
      <c r="G37" s="82"/>
      <c r="H37" s="83"/>
      <c r="I37" s="37"/>
      <c r="J37" s="30">
        <f>SUM(J27:J36)</f>
        <v>0</v>
      </c>
      <c r="K37" s="28"/>
    </row>
    <row r="38" spans="1:11" ht="36" customHeight="1" thickTop="1">
      <c r="B38" s="87" t="s">
        <v>28</v>
      </c>
      <c r="C38" s="88"/>
      <c r="D38" s="88"/>
      <c r="E38" s="88"/>
      <c r="F38" s="88"/>
      <c r="G38" s="88"/>
      <c r="H38" s="88"/>
      <c r="I38" s="35"/>
      <c r="J38" s="29">
        <f>IF(J37&gt;200000,200000,J37)</f>
        <v>0</v>
      </c>
    </row>
  </sheetData>
  <sheetProtection algorithmName="SHA-512" hashValue="QvTSugQj3cghPMgPeLNFxP4VQdXfYadsAgqya5rRZE5fCDrWobbMcAN9Q6mtfq0e1omgosmoY2D38Gxh4fY7nA==" saltValue="h2+xQokTZxwu4bD9+pICRA==" spinCount="100000" sheet="1" objects="1" scenarios="1" formatRows="0"/>
  <mergeCells count="41">
    <mergeCell ref="C28:D28"/>
    <mergeCell ref="E10:F10"/>
    <mergeCell ref="E11:F11"/>
    <mergeCell ref="E12:F12"/>
    <mergeCell ref="E13:F13"/>
    <mergeCell ref="E14:F14"/>
    <mergeCell ref="B10:D14"/>
    <mergeCell ref="B15:D24"/>
    <mergeCell ref="E18:H18"/>
    <mergeCell ref="E19:H19"/>
    <mergeCell ref="E20:H20"/>
    <mergeCell ref="E21:J21"/>
    <mergeCell ref="E22:H22"/>
    <mergeCell ref="E24:J24"/>
    <mergeCell ref="E23:J23"/>
    <mergeCell ref="C30:D30"/>
    <mergeCell ref="C32:D32"/>
    <mergeCell ref="C31:D31"/>
    <mergeCell ref="C29:D29"/>
    <mergeCell ref="B38:H38"/>
    <mergeCell ref="C36:D36"/>
    <mergeCell ref="B37:H37"/>
    <mergeCell ref="C33:D33"/>
    <mergeCell ref="C35:D35"/>
    <mergeCell ref="C34:D34"/>
    <mergeCell ref="G3:J3"/>
    <mergeCell ref="C26:D26"/>
    <mergeCell ref="C27:D27"/>
    <mergeCell ref="E16:J16"/>
    <mergeCell ref="B9:D9"/>
    <mergeCell ref="E9:J9"/>
    <mergeCell ref="A1:C3"/>
    <mergeCell ref="E15:J15"/>
    <mergeCell ref="B5:D7"/>
    <mergeCell ref="G10:H10"/>
    <mergeCell ref="I10:J10"/>
    <mergeCell ref="E5:F7"/>
    <mergeCell ref="H6:J6"/>
    <mergeCell ref="H5:J5"/>
    <mergeCell ref="H7:J7"/>
    <mergeCell ref="E17:H17"/>
  </mergeCells>
  <phoneticPr fontId="2"/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10</xdr:row>
                    <xdr:rowOff>28575</xdr:rowOff>
                  </from>
                  <to>
                    <xdr:col>6</xdr:col>
                    <xdr:colOff>914400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38100</xdr:rowOff>
                  </from>
                  <to>
                    <xdr:col>7</xdr:col>
                    <xdr:colOff>962025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990600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38100</xdr:rowOff>
                  </from>
                  <to>
                    <xdr:col>9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11</xdr:row>
                    <xdr:rowOff>28575</xdr:rowOff>
                  </from>
                  <to>
                    <xdr:col>6</xdr:col>
                    <xdr:colOff>914400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38100</xdr:rowOff>
                  </from>
                  <to>
                    <xdr:col>7</xdr:col>
                    <xdr:colOff>962025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990600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38100</xdr:rowOff>
                  </from>
                  <to>
                    <xdr:col>9</xdr:col>
                    <xdr:colOff>981075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12</xdr:row>
                    <xdr:rowOff>28575</xdr:rowOff>
                  </from>
                  <to>
                    <xdr:col>6</xdr:col>
                    <xdr:colOff>914400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38100</xdr:rowOff>
                  </from>
                  <to>
                    <xdr:col>7</xdr:col>
                    <xdr:colOff>962025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990600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38100</xdr:rowOff>
                  </from>
                  <to>
                    <xdr:col>9</xdr:col>
                    <xdr:colOff>981075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914400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38100</xdr:rowOff>
                  </from>
                  <to>
                    <xdr:col>7</xdr:col>
                    <xdr:colOff>962025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990600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38100</xdr:rowOff>
                  </from>
                  <to>
                    <xdr:col>9</xdr:col>
                    <xdr:colOff>981075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57150</xdr:rowOff>
                  </from>
                  <to>
                    <xdr:col>4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304800</xdr:rowOff>
                  </from>
                  <to>
                    <xdr:col>4</xdr:col>
                    <xdr:colOff>57150</xdr:colOff>
                    <xdr:row>26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542925</xdr:rowOff>
                  </from>
                  <to>
                    <xdr:col>4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1643-5E82-4BF9-88D3-091327B5BCCB}">
  <sheetPr>
    <tabColor rgb="FFFF0000"/>
  </sheetPr>
  <dimension ref="A1:M38"/>
  <sheetViews>
    <sheetView showZeros="0" view="pageBreakPreview" zoomScale="80" zoomScaleNormal="100" zoomScaleSheetLayoutView="80" workbookViewId="0">
      <selection sqref="A1:C3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4" style="3" customWidth="1"/>
    <col min="5" max="5" width="31" style="3" customWidth="1"/>
    <col min="6" max="6" width="5.25" style="7" customWidth="1"/>
    <col min="7" max="10" width="14" style="3" customWidth="1"/>
    <col min="11" max="12" width="9" style="3" customWidth="1"/>
    <col min="13" max="16384" width="9" style="3"/>
  </cols>
  <sheetData>
    <row r="1" spans="1:10" ht="12.95" customHeight="1">
      <c r="A1" s="123" t="s">
        <v>12</v>
      </c>
      <c r="B1" s="123"/>
      <c r="C1" s="123"/>
    </row>
    <row r="2" spans="1:10" ht="21" customHeight="1">
      <c r="A2" s="123"/>
      <c r="B2" s="123"/>
      <c r="C2" s="123"/>
    </row>
    <row r="3" spans="1:10" ht="28.5" customHeight="1">
      <c r="A3" s="123"/>
      <c r="B3" s="123"/>
      <c r="C3" s="123"/>
      <c r="D3" s="7"/>
      <c r="E3" s="19"/>
      <c r="F3" s="20" t="s">
        <v>15</v>
      </c>
      <c r="G3" s="116">
        <f>事業所分経費!E3</f>
        <v>0</v>
      </c>
      <c r="H3" s="116"/>
      <c r="I3" s="116"/>
      <c r="J3" s="116"/>
    </row>
    <row r="4" spans="1:10" ht="22.5" customHeight="1">
      <c r="B4" s="4" t="s">
        <v>31</v>
      </c>
      <c r="C4" s="7"/>
      <c r="D4" s="7"/>
      <c r="E4" s="7"/>
      <c r="G4" s="7"/>
      <c r="H4" s="7"/>
      <c r="I4" s="7"/>
      <c r="J4" s="7"/>
    </row>
    <row r="5" spans="1:10" ht="27" customHeight="1">
      <c r="B5" s="127" t="s">
        <v>32</v>
      </c>
      <c r="C5" s="128"/>
      <c r="D5" s="129"/>
      <c r="E5" s="139" t="s">
        <v>62</v>
      </c>
      <c r="F5" s="140"/>
      <c r="G5" s="56"/>
      <c r="H5" s="145" t="s">
        <v>41</v>
      </c>
      <c r="I5" s="146"/>
      <c r="J5" s="146"/>
    </row>
    <row r="6" spans="1:10" ht="27" customHeight="1">
      <c r="B6" s="130"/>
      <c r="C6" s="131"/>
      <c r="D6" s="132"/>
      <c r="E6" s="141"/>
      <c r="F6" s="142"/>
      <c r="G6" s="56"/>
      <c r="H6" s="145" t="s">
        <v>42</v>
      </c>
      <c r="I6" s="146"/>
      <c r="J6" s="146"/>
    </row>
    <row r="7" spans="1:10" ht="31.5" customHeight="1">
      <c r="B7" s="133"/>
      <c r="C7" s="134"/>
      <c r="D7" s="135"/>
      <c r="E7" s="143"/>
      <c r="F7" s="144"/>
      <c r="G7" s="56"/>
      <c r="H7" s="145" t="s">
        <v>49</v>
      </c>
      <c r="I7" s="146"/>
      <c r="J7" s="146"/>
    </row>
    <row r="8" spans="1:10" ht="31.5" customHeight="1">
      <c r="B8" s="21"/>
      <c r="C8" s="21"/>
      <c r="D8" s="21"/>
      <c r="E8" s="13"/>
      <c r="F8" s="13"/>
      <c r="G8" s="13"/>
      <c r="H8" s="13"/>
      <c r="I8" s="13"/>
      <c r="J8" s="13"/>
    </row>
    <row r="9" spans="1:10" ht="35.25" customHeight="1">
      <c r="B9" s="73" t="s">
        <v>29</v>
      </c>
      <c r="C9" s="74"/>
      <c r="D9" s="75"/>
      <c r="E9" s="90" t="s">
        <v>58</v>
      </c>
      <c r="F9" s="91"/>
      <c r="G9" s="91"/>
      <c r="H9" s="91"/>
      <c r="I9" s="91"/>
      <c r="J9" s="92"/>
    </row>
    <row r="10" spans="1:10" ht="21.75" customHeight="1">
      <c r="B10" s="127" t="s">
        <v>40</v>
      </c>
      <c r="C10" s="128"/>
      <c r="D10" s="129"/>
      <c r="E10" s="136" t="s">
        <v>43</v>
      </c>
      <c r="F10" s="137"/>
      <c r="G10" s="136" t="s">
        <v>44</v>
      </c>
      <c r="H10" s="137"/>
      <c r="I10" s="138" t="s">
        <v>45</v>
      </c>
      <c r="J10" s="137"/>
    </row>
    <row r="11" spans="1:10" ht="21" customHeight="1">
      <c r="B11" s="130"/>
      <c r="C11" s="131"/>
      <c r="D11" s="132"/>
      <c r="E11" s="153" t="s">
        <v>53</v>
      </c>
      <c r="F11" s="154"/>
      <c r="G11" s="57"/>
      <c r="H11" s="58"/>
      <c r="I11" s="59"/>
      <c r="J11" s="58"/>
    </row>
    <row r="12" spans="1:10" ht="21" customHeight="1">
      <c r="B12" s="130"/>
      <c r="C12" s="131"/>
      <c r="D12" s="132"/>
      <c r="E12" s="153" t="s">
        <v>54</v>
      </c>
      <c r="F12" s="154"/>
      <c r="G12" s="57"/>
      <c r="H12" s="58"/>
      <c r="I12" s="59"/>
      <c r="J12" s="58"/>
    </row>
    <row r="13" spans="1:10" ht="21" customHeight="1">
      <c r="B13" s="130"/>
      <c r="C13" s="131"/>
      <c r="D13" s="132"/>
      <c r="E13" s="153" t="s">
        <v>55</v>
      </c>
      <c r="F13" s="154"/>
      <c r="G13" s="57"/>
      <c r="H13" s="58"/>
      <c r="I13" s="59"/>
      <c r="J13" s="58"/>
    </row>
    <row r="14" spans="1:10" ht="21" customHeight="1">
      <c r="B14" s="133"/>
      <c r="C14" s="134"/>
      <c r="D14" s="135"/>
      <c r="E14" s="153" t="s">
        <v>56</v>
      </c>
      <c r="F14" s="154"/>
      <c r="G14" s="66"/>
      <c r="H14" s="67"/>
      <c r="I14" s="59"/>
      <c r="J14" s="58"/>
    </row>
    <row r="15" spans="1:10" ht="32.25" customHeight="1">
      <c r="B15" s="127" t="s">
        <v>22</v>
      </c>
      <c r="C15" s="128"/>
      <c r="D15" s="129"/>
      <c r="E15" s="124" t="s">
        <v>39</v>
      </c>
      <c r="F15" s="125"/>
      <c r="G15" s="125"/>
      <c r="H15" s="125"/>
      <c r="I15" s="125"/>
      <c r="J15" s="126"/>
    </row>
    <row r="16" spans="1:10" ht="19.5" customHeight="1">
      <c r="B16" s="130"/>
      <c r="C16" s="131"/>
      <c r="D16" s="132"/>
      <c r="E16" s="120" t="s">
        <v>64</v>
      </c>
      <c r="F16" s="121"/>
      <c r="G16" s="121"/>
      <c r="H16" s="121"/>
      <c r="I16" s="121"/>
      <c r="J16" s="122"/>
    </row>
    <row r="17" spans="2:13" ht="19.5" customHeight="1">
      <c r="B17" s="130"/>
      <c r="C17" s="131"/>
      <c r="D17" s="132"/>
      <c r="E17" s="147"/>
      <c r="F17" s="148"/>
      <c r="G17" s="148"/>
      <c r="H17" s="149"/>
      <c r="I17" s="62" t="s">
        <v>52</v>
      </c>
      <c r="J17" s="60"/>
    </row>
    <row r="18" spans="2:13" ht="19.5" customHeight="1">
      <c r="B18" s="130"/>
      <c r="C18" s="131"/>
      <c r="D18" s="132"/>
      <c r="E18" s="147"/>
      <c r="F18" s="148"/>
      <c r="G18" s="148"/>
      <c r="H18" s="149"/>
      <c r="I18" s="62" t="s">
        <v>52</v>
      </c>
      <c r="J18" s="60"/>
    </row>
    <row r="19" spans="2:13" ht="19.5" customHeight="1">
      <c r="B19" s="130"/>
      <c r="C19" s="131"/>
      <c r="D19" s="132"/>
      <c r="E19" s="147"/>
      <c r="F19" s="148"/>
      <c r="G19" s="148"/>
      <c r="H19" s="149"/>
      <c r="I19" s="62" t="s">
        <v>52</v>
      </c>
      <c r="J19" s="60"/>
    </row>
    <row r="20" spans="2:13" ht="19.5" customHeight="1">
      <c r="B20" s="130"/>
      <c r="C20" s="131"/>
      <c r="D20" s="132"/>
      <c r="E20" s="147"/>
      <c r="F20" s="148"/>
      <c r="G20" s="148"/>
      <c r="H20" s="149"/>
      <c r="I20" s="62" t="s">
        <v>52</v>
      </c>
      <c r="J20" s="60"/>
    </row>
    <row r="21" spans="2:13" ht="20.100000000000001" customHeight="1">
      <c r="B21" s="130"/>
      <c r="C21" s="131"/>
      <c r="D21" s="132"/>
      <c r="E21" s="155" t="s">
        <v>57</v>
      </c>
      <c r="F21" s="156"/>
      <c r="G21" s="156"/>
      <c r="H21" s="156"/>
      <c r="I21" s="156"/>
      <c r="J21" s="157"/>
    </row>
    <row r="22" spans="2:13" ht="20.100000000000001" customHeight="1">
      <c r="B22" s="130"/>
      <c r="C22" s="131"/>
      <c r="D22" s="132"/>
      <c r="E22" s="147"/>
      <c r="F22" s="148"/>
      <c r="G22" s="148"/>
      <c r="H22" s="149"/>
      <c r="I22" s="62" t="s">
        <v>52</v>
      </c>
      <c r="J22" s="60"/>
    </row>
    <row r="23" spans="2:13" ht="20.100000000000001" customHeight="1">
      <c r="B23" s="130"/>
      <c r="C23" s="131"/>
      <c r="D23" s="132"/>
      <c r="E23" s="155" t="s">
        <v>65</v>
      </c>
      <c r="F23" s="156"/>
      <c r="G23" s="156"/>
      <c r="H23" s="156"/>
      <c r="I23" s="156"/>
      <c r="J23" s="157"/>
    </row>
    <row r="24" spans="2:13" ht="84.75" customHeight="1">
      <c r="B24" s="133"/>
      <c r="C24" s="134"/>
      <c r="D24" s="135"/>
      <c r="E24" s="158" t="s">
        <v>66</v>
      </c>
      <c r="F24" s="159"/>
      <c r="G24" s="159"/>
      <c r="H24" s="159"/>
      <c r="I24" s="159"/>
      <c r="J24" s="160"/>
    </row>
    <row r="25" spans="2:13" ht="23.25" customHeight="1">
      <c r="B25" s="22" t="s">
        <v>25</v>
      </c>
      <c r="C25" s="21"/>
      <c r="D25" s="21"/>
      <c r="E25" s="13"/>
      <c r="F25" s="13"/>
      <c r="G25" s="13"/>
      <c r="H25" s="13"/>
      <c r="I25" s="13"/>
      <c r="J25" s="23"/>
    </row>
    <row r="26" spans="2:13" ht="50.25" customHeight="1">
      <c r="B26" s="64" t="s">
        <v>0</v>
      </c>
      <c r="C26" s="117" t="s">
        <v>11</v>
      </c>
      <c r="D26" s="117"/>
      <c r="E26" s="68" t="s">
        <v>1</v>
      </c>
      <c r="F26" s="64" t="s">
        <v>2</v>
      </c>
      <c r="G26" s="11" t="s">
        <v>3</v>
      </c>
      <c r="H26" s="11" t="s">
        <v>10</v>
      </c>
      <c r="I26" s="64" t="s">
        <v>34</v>
      </c>
      <c r="J26" s="11" t="s">
        <v>36</v>
      </c>
    </row>
    <row r="27" spans="2:13" ht="63.75" customHeight="1">
      <c r="B27" s="44"/>
      <c r="C27" s="118"/>
      <c r="D27" s="119"/>
      <c r="E27" s="47" t="s">
        <v>50</v>
      </c>
      <c r="F27" s="48"/>
      <c r="G27" s="49"/>
      <c r="H27" s="5">
        <f>F27*G27</f>
        <v>0</v>
      </c>
      <c r="I27" s="36"/>
      <c r="J27" s="5">
        <f>H27</f>
        <v>0</v>
      </c>
      <c r="K27" s="25" t="str">
        <f>IF(F27&gt;1,"２台以上の購入は原則認められません。","")</f>
        <v/>
      </c>
      <c r="M27" s="1"/>
    </row>
    <row r="28" spans="2:13" ht="56.25" customHeight="1">
      <c r="B28" s="44"/>
      <c r="C28" s="152" t="s">
        <v>48</v>
      </c>
      <c r="D28" s="152"/>
      <c r="E28" s="47" t="s">
        <v>50</v>
      </c>
      <c r="F28" s="48"/>
      <c r="G28" s="49"/>
      <c r="H28" s="5">
        <f>F28*G28</f>
        <v>0</v>
      </c>
      <c r="I28" s="5">
        <f>F28*30000</f>
        <v>0</v>
      </c>
      <c r="J28" s="5">
        <f>IF(H28&gt;30000,30000,H28)</f>
        <v>0</v>
      </c>
      <c r="K28" s="25" t="str">
        <f>IF(F28&gt;1,"２台以上の購入は認められません。","")</f>
        <v/>
      </c>
      <c r="L28" s="26"/>
    </row>
    <row r="29" spans="2:13" ht="56.25" customHeight="1">
      <c r="B29" s="44"/>
      <c r="C29" s="99" t="s">
        <v>26</v>
      </c>
      <c r="D29" s="99"/>
      <c r="E29" s="47" t="s">
        <v>50</v>
      </c>
      <c r="F29" s="48"/>
      <c r="G29" s="49"/>
      <c r="H29" s="5">
        <f t="shared" ref="H29:H32" si="0">F29*G29</f>
        <v>0</v>
      </c>
      <c r="I29" s="5">
        <f>F29*5000</f>
        <v>0</v>
      </c>
      <c r="J29" s="5">
        <f>IF(H29&gt;5000,5000,H29)</f>
        <v>0</v>
      </c>
      <c r="K29" s="25" t="str">
        <f>IF(F29&gt;1,"２台以上の購入は認められません。","")</f>
        <v/>
      </c>
      <c r="L29" s="26"/>
    </row>
    <row r="30" spans="2:13" ht="56.25" customHeight="1">
      <c r="B30" s="44"/>
      <c r="C30" s="99" t="s">
        <v>27</v>
      </c>
      <c r="D30" s="99"/>
      <c r="E30" s="47" t="s">
        <v>50</v>
      </c>
      <c r="F30" s="48"/>
      <c r="G30" s="49"/>
      <c r="H30" s="5">
        <f t="shared" si="0"/>
        <v>0</v>
      </c>
      <c r="I30" s="5">
        <f>F30*40000</f>
        <v>0</v>
      </c>
      <c r="J30" s="5">
        <f>IF(H30&gt;40000,40000,H30)</f>
        <v>0</v>
      </c>
      <c r="K30" s="25" t="str">
        <f>IF(F30&gt;1,"２台以上の購入は認められません。","")</f>
        <v/>
      </c>
      <c r="L30" s="26"/>
    </row>
    <row r="31" spans="2:13" ht="56.25" customHeight="1">
      <c r="B31" s="44"/>
      <c r="C31" s="150" t="s">
        <v>38</v>
      </c>
      <c r="D31" s="150"/>
      <c r="E31" s="47" t="s">
        <v>50</v>
      </c>
      <c r="F31" s="48"/>
      <c r="G31" s="49"/>
      <c r="H31" s="5">
        <f t="shared" si="0"/>
        <v>0</v>
      </c>
      <c r="I31" s="5">
        <f>F31*30000</f>
        <v>0</v>
      </c>
      <c r="J31" s="5">
        <f>IF(H31&gt;30000,30000,H31)</f>
        <v>0</v>
      </c>
      <c r="K31" s="25" t="str">
        <f t="shared" ref="K31:K36" si="1">IF(F31&gt;1,"２台以上の購入は認められません。","")</f>
        <v/>
      </c>
    </row>
    <row r="32" spans="2:13" ht="56.25" customHeight="1">
      <c r="B32" s="44"/>
      <c r="C32" s="150" t="s">
        <v>59</v>
      </c>
      <c r="D32" s="150"/>
      <c r="E32" s="47"/>
      <c r="F32" s="48"/>
      <c r="G32" s="49"/>
      <c r="H32" s="5">
        <f t="shared" si="0"/>
        <v>0</v>
      </c>
      <c r="I32" s="5">
        <f>F32*30000</f>
        <v>0</v>
      </c>
      <c r="J32" s="5">
        <f>IF(H32&gt;30000,30000,H32)</f>
        <v>0</v>
      </c>
      <c r="K32" s="25" t="str">
        <f t="shared" si="1"/>
        <v/>
      </c>
    </row>
    <row r="33" spans="1:11" ht="30.75" customHeight="1">
      <c r="B33" s="44"/>
      <c r="C33" s="151"/>
      <c r="D33" s="151"/>
      <c r="E33" s="61"/>
      <c r="F33" s="48"/>
      <c r="G33" s="49"/>
      <c r="H33" s="5">
        <f>F33*G33</f>
        <v>0</v>
      </c>
      <c r="I33" s="36"/>
      <c r="J33" s="5">
        <f>H33</f>
        <v>0</v>
      </c>
      <c r="K33" s="25" t="str">
        <f t="shared" si="1"/>
        <v/>
      </c>
    </row>
    <row r="34" spans="1:11" ht="30.75" customHeight="1">
      <c r="B34" s="44"/>
      <c r="C34" s="151"/>
      <c r="D34" s="151"/>
      <c r="E34" s="61"/>
      <c r="F34" s="48"/>
      <c r="G34" s="49"/>
      <c r="H34" s="5">
        <f t="shared" ref="H34:H36" si="2">F34*G34</f>
        <v>0</v>
      </c>
      <c r="I34" s="36"/>
      <c r="J34" s="5">
        <f>H34</f>
        <v>0</v>
      </c>
      <c r="K34" s="25"/>
    </row>
    <row r="35" spans="1:11" ht="30.75" customHeight="1">
      <c r="B35" s="44"/>
      <c r="C35" s="151"/>
      <c r="D35" s="151"/>
      <c r="E35" s="61"/>
      <c r="F35" s="48"/>
      <c r="G35" s="49"/>
      <c r="H35" s="5">
        <f t="shared" si="2"/>
        <v>0</v>
      </c>
      <c r="I35" s="36"/>
      <c r="J35" s="5">
        <f>H35</f>
        <v>0</v>
      </c>
      <c r="K35" s="25"/>
    </row>
    <row r="36" spans="1:11" ht="30.75" customHeight="1">
      <c r="B36" s="44"/>
      <c r="C36" s="151"/>
      <c r="D36" s="151"/>
      <c r="E36" s="61"/>
      <c r="F36" s="48"/>
      <c r="G36" s="49"/>
      <c r="H36" s="5">
        <f t="shared" si="2"/>
        <v>0</v>
      </c>
      <c r="I36" s="36"/>
      <c r="J36" s="5">
        <f t="shared" ref="J36" si="3">H36</f>
        <v>0</v>
      </c>
      <c r="K36" s="25" t="str">
        <f t="shared" si="1"/>
        <v/>
      </c>
    </row>
    <row r="37" spans="1:11" ht="36" customHeight="1" thickBot="1">
      <c r="A37" s="27"/>
      <c r="B37" s="81" t="s">
        <v>21</v>
      </c>
      <c r="C37" s="82"/>
      <c r="D37" s="82"/>
      <c r="E37" s="82"/>
      <c r="F37" s="82"/>
      <c r="G37" s="82"/>
      <c r="H37" s="83"/>
      <c r="I37" s="37"/>
      <c r="J37" s="30">
        <f>SUM(J27:J36)</f>
        <v>0</v>
      </c>
      <c r="K37" s="28"/>
    </row>
    <row r="38" spans="1:11" ht="36" customHeight="1" thickTop="1">
      <c r="B38" s="87" t="s">
        <v>28</v>
      </c>
      <c r="C38" s="88"/>
      <c r="D38" s="88"/>
      <c r="E38" s="88"/>
      <c r="F38" s="88"/>
      <c r="G38" s="88"/>
      <c r="H38" s="88"/>
      <c r="I38" s="65"/>
      <c r="J38" s="29">
        <f>IF(J37&gt;200000,200000,J37)</f>
        <v>0</v>
      </c>
    </row>
  </sheetData>
  <sheetProtection algorithmName="SHA-512" hashValue="vrBjtLIuEjcN1m+Cj1BVj11Sb4ImFVa2uUMafOIRACRNFnTqoyXOfLce2NNQK6UcJMyaDw4PFUHALNxvYlyESQ==" saltValue="PbvjNsbtOiwPIGqU/JP5jQ==" spinCount="100000" sheet="1" objects="1" scenarios="1" formatRows="0"/>
  <mergeCells count="41">
    <mergeCell ref="A1:C3"/>
    <mergeCell ref="G3:J3"/>
    <mergeCell ref="B5:D7"/>
    <mergeCell ref="E5:F7"/>
    <mergeCell ref="H5:J5"/>
    <mergeCell ref="H6:J6"/>
    <mergeCell ref="H7:J7"/>
    <mergeCell ref="B9:D9"/>
    <mergeCell ref="E9:J9"/>
    <mergeCell ref="B10:D14"/>
    <mergeCell ref="E10:F10"/>
    <mergeCell ref="G10:H10"/>
    <mergeCell ref="I10:J10"/>
    <mergeCell ref="E11:F11"/>
    <mergeCell ref="E12:F12"/>
    <mergeCell ref="E13:F13"/>
    <mergeCell ref="E14:F14"/>
    <mergeCell ref="C30:D30"/>
    <mergeCell ref="B15:D24"/>
    <mergeCell ref="E15:J15"/>
    <mergeCell ref="E16:J16"/>
    <mergeCell ref="E17:H17"/>
    <mergeCell ref="E18:H18"/>
    <mergeCell ref="E19:H19"/>
    <mergeCell ref="E20:H20"/>
    <mergeCell ref="E21:J21"/>
    <mergeCell ref="E22:H22"/>
    <mergeCell ref="E23:J23"/>
    <mergeCell ref="E24:J24"/>
    <mergeCell ref="C26:D26"/>
    <mergeCell ref="C27:D27"/>
    <mergeCell ref="C28:D28"/>
    <mergeCell ref="C29:D29"/>
    <mergeCell ref="B37:H37"/>
    <mergeCell ref="B38:H38"/>
    <mergeCell ref="C31:D31"/>
    <mergeCell ref="C32:D32"/>
    <mergeCell ref="C33:D33"/>
    <mergeCell ref="C34:D34"/>
    <mergeCell ref="C35:D35"/>
    <mergeCell ref="C36:D36"/>
  </mergeCells>
  <phoneticPr fontId="2"/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10</xdr:row>
                    <xdr:rowOff>28575</xdr:rowOff>
                  </from>
                  <to>
                    <xdr:col>6</xdr:col>
                    <xdr:colOff>914400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38100</xdr:rowOff>
                  </from>
                  <to>
                    <xdr:col>7</xdr:col>
                    <xdr:colOff>962025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990600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38100</xdr:rowOff>
                  </from>
                  <to>
                    <xdr:col>9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11</xdr:row>
                    <xdr:rowOff>28575</xdr:rowOff>
                  </from>
                  <to>
                    <xdr:col>6</xdr:col>
                    <xdr:colOff>914400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38100</xdr:rowOff>
                  </from>
                  <to>
                    <xdr:col>7</xdr:col>
                    <xdr:colOff>962025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990600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38100</xdr:rowOff>
                  </from>
                  <to>
                    <xdr:col>9</xdr:col>
                    <xdr:colOff>981075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12</xdr:row>
                    <xdr:rowOff>28575</xdr:rowOff>
                  </from>
                  <to>
                    <xdr:col>6</xdr:col>
                    <xdr:colOff>914400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38100</xdr:rowOff>
                  </from>
                  <to>
                    <xdr:col>7</xdr:col>
                    <xdr:colOff>962025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990600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38100</xdr:rowOff>
                  </from>
                  <to>
                    <xdr:col>9</xdr:col>
                    <xdr:colOff>981075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914400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38100</xdr:rowOff>
                  </from>
                  <to>
                    <xdr:col>7</xdr:col>
                    <xdr:colOff>962025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990600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38100</xdr:rowOff>
                  </from>
                  <to>
                    <xdr:col>9</xdr:col>
                    <xdr:colOff>981075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57150</xdr:rowOff>
                  </from>
                  <to>
                    <xdr:col>4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304800</xdr:rowOff>
                  </from>
                  <to>
                    <xdr:col>4</xdr:col>
                    <xdr:colOff>57150</xdr:colOff>
                    <xdr:row>26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542925</xdr:rowOff>
                  </from>
                  <to>
                    <xdr:col>4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EFB5-DA93-4E03-965C-52006DF48383}">
  <sheetPr>
    <tabColor rgb="FFFF0000"/>
  </sheetPr>
  <dimension ref="A1:M38"/>
  <sheetViews>
    <sheetView showZeros="0" view="pageBreakPreview" zoomScale="80" zoomScaleNormal="100" zoomScaleSheetLayoutView="80" workbookViewId="0">
      <selection sqref="A1:C3"/>
    </sheetView>
  </sheetViews>
  <sheetFormatPr defaultColWidth="9" defaultRowHeight="13.5"/>
  <cols>
    <col min="1" max="1" width="3" style="3" customWidth="1"/>
    <col min="2" max="2" width="5.75" style="3" customWidth="1"/>
    <col min="3" max="3" width="5.625" style="3" customWidth="1"/>
    <col min="4" max="4" width="14" style="3" customWidth="1"/>
    <col min="5" max="5" width="31" style="3" customWidth="1"/>
    <col min="6" max="6" width="5.25" style="7" customWidth="1"/>
    <col min="7" max="10" width="14" style="3" customWidth="1"/>
    <col min="11" max="12" width="9" style="3" customWidth="1"/>
    <col min="13" max="16384" width="9" style="3"/>
  </cols>
  <sheetData>
    <row r="1" spans="1:10" ht="12.95" customHeight="1">
      <c r="A1" s="123" t="s">
        <v>12</v>
      </c>
      <c r="B1" s="123"/>
      <c r="C1" s="123"/>
    </row>
    <row r="2" spans="1:10" ht="21" customHeight="1">
      <c r="A2" s="123"/>
      <c r="B2" s="123"/>
      <c r="C2" s="123"/>
    </row>
    <row r="3" spans="1:10" ht="28.5" customHeight="1">
      <c r="A3" s="123"/>
      <c r="B3" s="123"/>
      <c r="C3" s="123"/>
      <c r="D3" s="7"/>
      <c r="E3" s="19"/>
      <c r="F3" s="20" t="s">
        <v>15</v>
      </c>
      <c r="G3" s="116">
        <f>事業所分経費!E3</f>
        <v>0</v>
      </c>
      <c r="H3" s="116"/>
      <c r="I3" s="116"/>
      <c r="J3" s="116"/>
    </row>
    <row r="4" spans="1:10" ht="22.5" customHeight="1">
      <c r="B4" s="4" t="s">
        <v>31</v>
      </c>
      <c r="C4" s="7"/>
      <c r="D4" s="7"/>
      <c r="E4" s="7"/>
      <c r="G4" s="7"/>
      <c r="H4" s="7"/>
      <c r="I4" s="7"/>
      <c r="J4" s="7"/>
    </row>
    <row r="5" spans="1:10" ht="27" customHeight="1">
      <c r="B5" s="127" t="s">
        <v>32</v>
      </c>
      <c r="C5" s="128"/>
      <c r="D5" s="129"/>
      <c r="E5" s="139" t="s">
        <v>63</v>
      </c>
      <c r="F5" s="140"/>
      <c r="G5" s="56"/>
      <c r="H5" s="145" t="s">
        <v>41</v>
      </c>
      <c r="I5" s="146"/>
      <c r="J5" s="146"/>
    </row>
    <row r="6" spans="1:10" ht="27" customHeight="1">
      <c r="B6" s="130"/>
      <c r="C6" s="131"/>
      <c r="D6" s="132"/>
      <c r="E6" s="141"/>
      <c r="F6" s="142"/>
      <c r="G6" s="56"/>
      <c r="H6" s="145" t="s">
        <v>42</v>
      </c>
      <c r="I6" s="146"/>
      <c r="J6" s="146"/>
    </row>
    <row r="7" spans="1:10" ht="31.5" customHeight="1">
      <c r="B7" s="133"/>
      <c r="C7" s="134"/>
      <c r="D7" s="135"/>
      <c r="E7" s="143"/>
      <c r="F7" s="144"/>
      <c r="G7" s="56"/>
      <c r="H7" s="145" t="s">
        <v>49</v>
      </c>
      <c r="I7" s="146"/>
      <c r="J7" s="146"/>
    </row>
    <row r="8" spans="1:10" ht="31.5" customHeight="1">
      <c r="B8" s="21"/>
      <c r="C8" s="21"/>
      <c r="D8" s="21"/>
      <c r="E8" s="13"/>
      <c r="F8" s="13"/>
      <c r="G8" s="13"/>
      <c r="H8" s="13"/>
      <c r="I8" s="13"/>
      <c r="J8" s="13"/>
    </row>
    <row r="9" spans="1:10" ht="35.25" customHeight="1">
      <c r="B9" s="73" t="s">
        <v>29</v>
      </c>
      <c r="C9" s="74"/>
      <c r="D9" s="75"/>
      <c r="E9" s="90" t="s">
        <v>58</v>
      </c>
      <c r="F9" s="91"/>
      <c r="G9" s="91"/>
      <c r="H9" s="91"/>
      <c r="I9" s="91"/>
      <c r="J9" s="92"/>
    </row>
    <row r="10" spans="1:10" ht="21.75" customHeight="1">
      <c r="B10" s="127" t="s">
        <v>40</v>
      </c>
      <c r="C10" s="128"/>
      <c r="D10" s="129"/>
      <c r="E10" s="136" t="s">
        <v>43</v>
      </c>
      <c r="F10" s="137"/>
      <c r="G10" s="136" t="s">
        <v>44</v>
      </c>
      <c r="H10" s="137"/>
      <c r="I10" s="138" t="s">
        <v>45</v>
      </c>
      <c r="J10" s="137"/>
    </row>
    <row r="11" spans="1:10" ht="21" customHeight="1">
      <c r="B11" s="130"/>
      <c r="C11" s="131"/>
      <c r="D11" s="132"/>
      <c r="E11" s="153" t="s">
        <v>53</v>
      </c>
      <c r="F11" s="154"/>
      <c r="G11" s="57"/>
      <c r="H11" s="58"/>
      <c r="I11" s="59"/>
      <c r="J11" s="58"/>
    </row>
    <row r="12" spans="1:10" ht="21" customHeight="1">
      <c r="B12" s="130"/>
      <c r="C12" s="131"/>
      <c r="D12" s="132"/>
      <c r="E12" s="153" t="s">
        <v>54</v>
      </c>
      <c r="F12" s="154"/>
      <c r="G12" s="57"/>
      <c r="H12" s="58"/>
      <c r="I12" s="59"/>
      <c r="J12" s="58"/>
    </row>
    <row r="13" spans="1:10" ht="21" customHeight="1">
      <c r="B13" s="130"/>
      <c r="C13" s="131"/>
      <c r="D13" s="132"/>
      <c r="E13" s="153" t="s">
        <v>55</v>
      </c>
      <c r="F13" s="154"/>
      <c r="G13" s="57"/>
      <c r="H13" s="58"/>
      <c r="I13" s="59"/>
      <c r="J13" s="58"/>
    </row>
    <row r="14" spans="1:10" ht="21" customHeight="1">
      <c r="B14" s="133"/>
      <c r="C14" s="134"/>
      <c r="D14" s="135"/>
      <c r="E14" s="153" t="s">
        <v>56</v>
      </c>
      <c r="F14" s="154"/>
      <c r="G14" s="66"/>
      <c r="H14" s="67"/>
      <c r="I14" s="59"/>
      <c r="J14" s="58"/>
    </row>
    <row r="15" spans="1:10" ht="32.25" customHeight="1">
      <c r="B15" s="127" t="s">
        <v>22</v>
      </c>
      <c r="C15" s="128"/>
      <c r="D15" s="129"/>
      <c r="E15" s="124" t="s">
        <v>39</v>
      </c>
      <c r="F15" s="125"/>
      <c r="G15" s="125"/>
      <c r="H15" s="125"/>
      <c r="I15" s="125"/>
      <c r="J15" s="126"/>
    </row>
    <row r="16" spans="1:10" ht="19.5" customHeight="1">
      <c r="B16" s="130"/>
      <c r="C16" s="131"/>
      <c r="D16" s="132"/>
      <c r="E16" s="120" t="s">
        <v>64</v>
      </c>
      <c r="F16" s="121"/>
      <c r="G16" s="121"/>
      <c r="H16" s="121"/>
      <c r="I16" s="121"/>
      <c r="J16" s="122"/>
    </row>
    <row r="17" spans="2:13" ht="19.5" customHeight="1">
      <c r="B17" s="130"/>
      <c r="C17" s="131"/>
      <c r="D17" s="132"/>
      <c r="E17" s="147"/>
      <c r="F17" s="148"/>
      <c r="G17" s="148"/>
      <c r="H17" s="149"/>
      <c r="I17" s="62" t="s">
        <v>52</v>
      </c>
      <c r="J17" s="60"/>
    </row>
    <row r="18" spans="2:13" ht="19.5" customHeight="1">
      <c r="B18" s="130"/>
      <c r="C18" s="131"/>
      <c r="D18" s="132"/>
      <c r="E18" s="147"/>
      <c r="F18" s="148"/>
      <c r="G18" s="148"/>
      <c r="H18" s="149"/>
      <c r="I18" s="62" t="s">
        <v>52</v>
      </c>
      <c r="J18" s="60"/>
    </row>
    <row r="19" spans="2:13" ht="19.5" customHeight="1">
      <c r="B19" s="130"/>
      <c r="C19" s="131"/>
      <c r="D19" s="132"/>
      <c r="E19" s="147"/>
      <c r="F19" s="148"/>
      <c r="G19" s="148"/>
      <c r="H19" s="149"/>
      <c r="I19" s="62" t="s">
        <v>52</v>
      </c>
      <c r="J19" s="60"/>
    </row>
    <row r="20" spans="2:13" ht="19.5" customHeight="1">
      <c r="B20" s="130"/>
      <c r="C20" s="131"/>
      <c r="D20" s="132"/>
      <c r="E20" s="147"/>
      <c r="F20" s="148"/>
      <c r="G20" s="148"/>
      <c r="H20" s="149"/>
      <c r="I20" s="62" t="s">
        <v>52</v>
      </c>
      <c r="J20" s="60"/>
    </row>
    <row r="21" spans="2:13" ht="20.100000000000001" customHeight="1">
      <c r="B21" s="130"/>
      <c r="C21" s="131"/>
      <c r="D21" s="132"/>
      <c r="E21" s="155" t="s">
        <v>57</v>
      </c>
      <c r="F21" s="156"/>
      <c r="G21" s="156"/>
      <c r="H21" s="156"/>
      <c r="I21" s="156"/>
      <c r="J21" s="157"/>
    </row>
    <row r="22" spans="2:13" ht="20.100000000000001" customHeight="1">
      <c r="B22" s="130"/>
      <c r="C22" s="131"/>
      <c r="D22" s="132"/>
      <c r="E22" s="147"/>
      <c r="F22" s="148"/>
      <c r="G22" s="148"/>
      <c r="H22" s="149"/>
      <c r="I22" s="62" t="s">
        <v>52</v>
      </c>
      <c r="J22" s="60"/>
    </row>
    <row r="23" spans="2:13" ht="20.100000000000001" customHeight="1">
      <c r="B23" s="130"/>
      <c r="C23" s="131"/>
      <c r="D23" s="132"/>
      <c r="E23" s="155" t="s">
        <v>65</v>
      </c>
      <c r="F23" s="156"/>
      <c r="G23" s="156"/>
      <c r="H23" s="156"/>
      <c r="I23" s="156"/>
      <c r="J23" s="157"/>
    </row>
    <row r="24" spans="2:13" ht="84.75" customHeight="1">
      <c r="B24" s="133"/>
      <c r="C24" s="134"/>
      <c r="D24" s="135"/>
      <c r="E24" s="158" t="s">
        <v>66</v>
      </c>
      <c r="F24" s="159"/>
      <c r="G24" s="159"/>
      <c r="H24" s="159"/>
      <c r="I24" s="159"/>
      <c r="J24" s="160"/>
    </row>
    <row r="25" spans="2:13" ht="23.25" customHeight="1">
      <c r="B25" s="22" t="s">
        <v>25</v>
      </c>
      <c r="C25" s="21"/>
      <c r="D25" s="21"/>
      <c r="E25" s="13"/>
      <c r="F25" s="13"/>
      <c r="G25" s="13"/>
      <c r="H25" s="13"/>
      <c r="I25" s="13"/>
      <c r="J25" s="23"/>
    </row>
    <row r="26" spans="2:13" ht="50.25" customHeight="1">
      <c r="B26" s="64" t="s">
        <v>0</v>
      </c>
      <c r="C26" s="117" t="s">
        <v>11</v>
      </c>
      <c r="D26" s="117"/>
      <c r="E26" s="68" t="s">
        <v>1</v>
      </c>
      <c r="F26" s="64" t="s">
        <v>2</v>
      </c>
      <c r="G26" s="11" t="s">
        <v>3</v>
      </c>
      <c r="H26" s="11" t="s">
        <v>10</v>
      </c>
      <c r="I26" s="64" t="s">
        <v>34</v>
      </c>
      <c r="J26" s="11" t="s">
        <v>36</v>
      </c>
    </row>
    <row r="27" spans="2:13" ht="63.75" customHeight="1">
      <c r="B27" s="44"/>
      <c r="C27" s="118"/>
      <c r="D27" s="119"/>
      <c r="E27" s="47" t="s">
        <v>50</v>
      </c>
      <c r="F27" s="48"/>
      <c r="G27" s="49"/>
      <c r="H27" s="5">
        <f>F27*G27</f>
        <v>0</v>
      </c>
      <c r="I27" s="36"/>
      <c r="J27" s="5">
        <f>H27</f>
        <v>0</v>
      </c>
      <c r="K27" s="25" t="str">
        <f>IF(F27&gt;1,"２台以上の購入は原則認められません。","")</f>
        <v/>
      </c>
      <c r="M27" s="1"/>
    </row>
    <row r="28" spans="2:13" ht="56.25" customHeight="1">
      <c r="B28" s="44"/>
      <c r="C28" s="152" t="s">
        <v>48</v>
      </c>
      <c r="D28" s="152"/>
      <c r="E28" s="47" t="s">
        <v>50</v>
      </c>
      <c r="F28" s="48"/>
      <c r="G28" s="49"/>
      <c r="H28" s="5">
        <f>F28*G28</f>
        <v>0</v>
      </c>
      <c r="I28" s="5">
        <f>F28*30000</f>
        <v>0</v>
      </c>
      <c r="J28" s="5">
        <f>IF(H28&gt;30000,30000,H28)</f>
        <v>0</v>
      </c>
      <c r="K28" s="25" t="str">
        <f>IF(F28&gt;1,"２台以上の購入は認められません。","")</f>
        <v/>
      </c>
      <c r="L28" s="26"/>
    </row>
    <row r="29" spans="2:13" ht="56.25" customHeight="1">
      <c r="B29" s="44"/>
      <c r="C29" s="99" t="s">
        <v>26</v>
      </c>
      <c r="D29" s="99"/>
      <c r="E29" s="47" t="s">
        <v>50</v>
      </c>
      <c r="F29" s="48"/>
      <c r="G29" s="49"/>
      <c r="H29" s="5">
        <f t="shared" ref="H29:H32" si="0">F29*G29</f>
        <v>0</v>
      </c>
      <c r="I29" s="5">
        <f>F29*5000</f>
        <v>0</v>
      </c>
      <c r="J29" s="5">
        <f>IF(H29&gt;5000,5000,H29)</f>
        <v>0</v>
      </c>
      <c r="K29" s="25" t="str">
        <f>IF(F29&gt;1,"２台以上の購入は認められません。","")</f>
        <v/>
      </c>
      <c r="L29" s="26"/>
    </row>
    <row r="30" spans="2:13" ht="56.25" customHeight="1">
      <c r="B30" s="44"/>
      <c r="C30" s="99" t="s">
        <v>27</v>
      </c>
      <c r="D30" s="99"/>
      <c r="E30" s="47" t="s">
        <v>50</v>
      </c>
      <c r="F30" s="48"/>
      <c r="G30" s="49"/>
      <c r="H30" s="5">
        <f t="shared" si="0"/>
        <v>0</v>
      </c>
      <c r="I30" s="5">
        <f>F30*40000</f>
        <v>0</v>
      </c>
      <c r="J30" s="5">
        <f>IF(H30&gt;40000,40000,H30)</f>
        <v>0</v>
      </c>
      <c r="K30" s="25" t="str">
        <f>IF(F30&gt;1,"２台以上の購入は認められません。","")</f>
        <v/>
      </c>
      <c r="L30" s="26"/>
    </row>
    <row r="31" spans="2:13" ht="56.25" customHeight="1">
      <c r="B31" s="44"/>
      <c r="C31" s="150" t="s">
        <v>38</v>
      </c>
      <c r="D31" s="150"/>
      <c r="E31" s="47" t="s">
        <v>50</v>
      </c>
      <c r="F31" s="48"/>
      <c r="G31" s="49"/>
      <c r="H31" s="5">
        <f t="shared" si="0"/>
        <v>0</v>
      </c>
      <c r="I31" s="5">
        <f>F31*30000</f>
        <v>0</v>
      </c>
      <c r="J31" s="5">
        <f>IF(H31&gt;30000,30000,H31)</f>
        <v>0</v>
      </c>
      <c r="K31" s="25" t="str">
        <f t="shared" ref="K31:K36" si="1">IF(F31&gt;1,"２台以上の購入は認められません。","")</f>
        <v/>
      </c>
    </row>
    <row r="32" spans="2:13" ht="56.25" customHeight="1">
      <c r="B32" s="44"/>
      <c r="C32" s="150" t="s">
        <v>59</v>
      </c>
      <c r="D32" s="150"/>
      <c r="E32" s="47"/>
      <c r="F32" s="48"/>
      <c r="G32" s="49"/>
      <c r="H32" s="5">
        <f t="shared" si="0"/>
        <v>0</v>
      </c>
      <c r="I32" s="5">
        <f>F32*30000</f>
        <v>0</v>
      </c>
      <c r="J32" s="5">
        <f>IF(H32&gt;30000,30000,H32)</f>
        <v>0</v>
      </c>
      <c r="K32" s="25" t="str">
        <f t="shared" si="1"/>
        <v/>
      </c>
    </row>
    <row r="33" spans="1:11" ht="30.75" customHeight="1">
      <c r="B33" s="44"/>
      <c r="C33" s="151"/>
      <c r="D33" s="151"/>
      <c r="E33" s="61"/>
      <c r="F33" s="48"/>
      <c r="G33" s="49"/>
      <c r="H33" s="5">
        <f>F33*G33</f>
        <v>0</v>
      </c>
      <c r="I33" s="36"/>
      <c r="J33" s="5">
        <f>H33</f>
        <v>0</v>
      </c>
      <c r="K33" s="25" t="str">
        <f t="shared" si="1"/>
        <v/>
      </c>
    </row>
    <row r="34" spans="1:11" ht="30.75" customHeight="1">
      <c r="B34" s="44"/>
      <c r="C34" s="151"/>
      <c r="D34" s="151"/>
      <c r="E34" s="61"/>
      <c r="F34" s="48"/>
      <c r="G34" s="49"/>
      <c r="H34" s="5">
        <f t="shared" ref="H34:H36" si="2">F34*G34</f>
        <v>0</v>
      </c>
      <c r="I34" s="36"/>
      <c r="J34" s="5">
        <f>H34</f>
        <v>0</v>
      </c>
      <c r="K34" s="25"/>
    </row>
    <row r="35" spans="1:11" ht="30.75" customHeight="1">
      <c r="B35" s="44"/>
      <c r="C35" s="151"/>
      <c r="D35" s="151"/>
      <c r="E35" s="61"/>
      <c r="F35" s="48"/>
      <c r="G35" s="49"/>
      <c r="H35" s="5">
        <f t="shared" si="2"/>
        <v>0</v>
      </c>
      <c r="I35" s="36"/>
      <c r="J35" s="5">
        <f>H35</f>
        <v>0</v>
      </c>
      <c r="K35" s="25"/>
    </row>
    <row r="36" spans="1:11" ht="30.75" customHeight="1">
      <c r="B36" s="44"/>
      <c r="C36" s="151"/>
      <c r="D36" s="151"/>
      <c r="E36" s="61"/>
      <c r="F36" s="48"/>
      <c r="G36" s="49"/>
      <c r="H36" s="5">
        <f t="shared" si="2"/>
        <v>0</v>
      </c>
      <c r="I36" s="36"/>
      <c r="J36" s="5">
        <f t="shared" ref="J36" si="3">H36</f>
        <v>0</v>
      </c>
      <c r="K36" s="25" t="str">
        <f t="shared" si="1"/>
        <v/>
      </c>
    </row>
    <row r="37" spans="1:11" ht="36" customHeight="1" thickBot="1">
      <c r="A37" s="27"/>
      <c r="B37" s="81" t="s">
        <v>21</v>
      </c>
      <c r="C37" s="82"/>
      <c r="D37" s="82"/>
      <c r="E37" s="82"/>
      <c r="F37" s="82"/>
      <c r="G37" s="82"/>
      <c r="H37" s="83"/>
      <c r="I37" s="37"/>
      <c r="J37" s="30">
        <f>SUM(J27:J36)</f>
        <v>0</v>
      </c>
      <c r="K37" s="28"/>
    </row>
    <row r="38" spans="1:11" ht="36" customHeight="1" thickTop="1">
      <c r="B38" s="87" t="s">
        <v>28</v>
      </c>
      <c r="C38" s="88"/>
      <c r="D38" s="88"/>
      <c r="E38" s="88"/>
      <c r="F38" s="88"/>
      <c r="G38" s="88"/>
      <c r="H38" s="88"/>
      <c r="I38" s="65"/>
      <c r="J38" s="29">
        <f>IF(J37&gt;200000,200000,J37)</f>
        <v>0</v>
      </c>
    </row>
  </sheetData>
  <sheetProtection algorithmName="SHA-512" hashValue="ukkU0EfcK4HwOnfY7xSOHFuCphZt5KdnbDhnQvJ99hZckhg1+3QcHixpVYOrv7XYmmPbS7Og8y6jdY4mIRuJqw==" saltValue="aVFmylb3gkHMHrzjvKh5pQ==" spinCount="100000" sheet="1" objects="1" scenarios="1" formatRows="0"/>
  <mergeCells count="41">
    <mergeCell ref="A1:C3"/>
    <mergeCell ref="G3:J3"/>
    <mergeCell ref="B5:D7"/>
    <mergeCell ref="E5:F7"/>
    <mergeCell ref="H5:J5"/>
    <mergeCell ref="H6:J6"/>
    <mergeCell ref="H7:J7"/>
    <mergeCell ref="B9:D9"/>
    <mergeCell ref="E9:J9"/>
    <mergeCell ref="B10:D14"/>
    <mergeCell ref="E10:F10"/>
    <mergeCell ref="G10:H10"/>
    <mergeCell ref="I10:J10"/>
    <mergeCell ref="E11:F11"/>
    <mergeCell ref="E12:F12"/>
    <mergeCell ref="E13:F13"/>
    <mergeCell ref="E14:F14"/>
    <mergeCell ref="C30:D30"/>
    <mergeCell ref="B15:D24"/>
    <mergeCell ref="E15:J15"/>
    <mergeCell ref="E16:J16"/>
    <mergeCell ref="E17:H17"/>
    <mergeCell ref="E18:H18"/>
    <mergeCell ref="E19:H19"/>
    <mergeCell ref="E20:H20"/>
    <mergeCell ref="E21:J21"/>
    <mergeCell ref="E22:H22"/>
    <mergeCell ref="E23:J23"/>
    <mergeCell ref="E24:J24"/>
    <mergeCell ref="C26:D26"/>
    <mergeCell ref="C27:D27"/>
    <mergeCell ref="C28:D28"/>
    <mergeCell ref="C29:D29"/>
    <mergeCell ref="B37:H37"/>
    <mergeCell ref="B38:H38"/>
    <mergeCell ref="C31:D31"/>
    <mergeCell ref="C32:D32"/>
    <mergeCell ref="C33:D33"/>
    <mergeCell ref="C34:D34"/>
    <mergeCell ref="C35:D35"/>
    <mergeCell ref="C36:D36"/>
  </mergeCells>
  <phoneticPr fontId="2"/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 altText="">
                <anchor moveWithCells="1">
                  <from>
                    <xdr:col>6</xdr:col>
                    <xdr:colOff>609600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10</xdr:row>
                    <xdr:rowOff>28575</xdr:rowOff>
                  </from>
                  <to>
                    <xdr:col>6</xdr:col>
                    <xdr:colOff>914400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38100</xdr:rowOff>
                  </from>
                  <to>
                    <xdr:col>7</xdr:col>
                    <xdr:colOff>962025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8</xdr:col>
                    <xdr:colOff>990600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38100</xdr:rowOff>
                  </from>
                  <to>
                    <xdr:col>9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11</xdr:row>
                    <xdr:rowOff>28575</xdr:rowOff>
                  </from>
                  <to>
                    <xdr:col>6</xdr:col>
                    <xdr:colOff>914400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38100</xdr:rowOff>
                  </from>
                  <to>
                    <xdr:col>7</xdr:col>
                    <xdr:colOff>962025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8</xdr:col>
                    <xdr:colOff>990600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38100</xdr:rowOff>
                  </from>
                  <to>
                    <xdr:col>9</xdr:col>
                    <xdr:colOff>981075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12</xdr:row>
                    <xdr:rowOff>28575</xdr:rowOff>
                  </from>
                  <to>
                    <xdr:col>6</xdr:col>
                    <xdr:colOff>914400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38100</xdr:rowOff>
                  </from>
                  <to>
                    <xdr:col>7</xdr:col>
                    <xdr:colOff>962025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8</xdr:col>
                    <xdr:colOff>990600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38100</xdr:rowOff>
                  </from>
                  <to>
                    <xdr:col>9</xdr:col>
                    <xdr:colOff>981075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 altText="有料">
                <anchor moveWithCells="1">
                  <from>
                    <xdr:col>6</xdr:col>
                    <xdr:colOff>57150</xdr:colOff>
                    <xdr:row>13</xdr:row>
                    <xdr:rowOff>28575</xdr:rowOff>
                  </from>
                  <to>
                    <xdr:col>6</xdr:col>
                    <xdr:colOff>914400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38100</xdr:rowOff>
                  </from>
                  <to>
                    <xdr:col>7</xdr:col>
                    <xdr:colOff>962025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8</xdr:col>
                    <xdr:colOff>990600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38100</xdr:rowOff>
                  </from>
                  <to>
                    <xdr:col>9</xdr:col>
                    <xdr:colOff>981075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57150</xdr:rowOff>
                  </from>
                  <to>
                    <xdr:col>4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304800</xdr:rowOff>
                  </from>
                  <to>
                    <xdr:col>4</xdr:col>
                    <xdr:colOff>57150</xdr:colOff>
                    <xdr:row>26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542925</xdr:rowOff>
                  </from>
                  <to>
                    <xdr:col>4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94EA5CD619F74583A491957E0D7D72" ma:contentTypeVersion="2" ma:contentTypeDescription="新しいドキュメントを作成します。" ma:contentTypeScope="" ma:versionID="a72c26547aad0b5a7a4054d6be8aab94">
  <xsd:schema xmlns:xsd="http://www.w3.org/2001/XMLSchema" xmlns:xs="http://www.w3.org/2001/XMLSchema" xmlns:p="http://schemas.microsoft.com/office/2006/metadata/properties" xmlns:ns2="863b3a9f-a042-4e34-947c-220d98f254dc" targetNamespace="http://schemas.microsoft.com/office/2006/metadata/properties" ma:root="true" ma:fieldsID="0d93e3de9115d09f88806d7fef03f72f" ns2:_="">
    <xsd:import namespace="863b3a9f-a042-4e34-947c-220d98f25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b3a9f-a042-4e34-947c-220d98f25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7799E-A75B-491C-A076-D33F19FBB4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F754B-8125-4674-9455-589213A79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b3a9f-a042-4e34-947c-220d98f25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5B9A9B-A7F4-4AAC-A267-40A4BFA6A09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863b3a9f-a042-4e34-947c-220d98f254d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事業所分経費</vt:lpstr>
      <vt:lpstr>在宅勤務等実施者の業務内容及び経費（実施者①）</vt:lpstr>
      <vt:lpstr>在宅勤務等実施者の業務内容及び経費（実施者②）</vt:lpstr>
      <vt:lpstr>在宅勤務等実施者の業務内容及び経費（実施者③)</vt:lpstr>
      <vt:lpstr>'在宅勤務等実施者の業務内容及び経費（実施者①）'!Print_Area</vt:lpstr>
      <vt:lpstr>'在宅勤務等実施者の業務内容及び経費（実施者②）'!Print_Area</vt:lpstr>
      <vt:lpstr>'在宅勤務等実施者の業務内容及び経費（実施者③)'!Print_Area</vt:lpstr>
      <vt:lpstr>事業所分経費!Print_Area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2022-04-18T02:23:09Z</dcterms:created>
  <dcterms:modified xsi:type="dcterms:W3CDTF">2024-07-10T06:28:23Z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0x010100BF94EA5CD619F74583A491957E0D7D72</vt:lpwstr>
  </property>
</Properties>
</file>