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Intranet-fs5\経）産業振興部・経済戦略推進部\産業振興部\04　商業・経営支援課\商業振興係\01_事業\01_【簿冊】商店街地域力向上支援費（R5～）\04_R8\04_ホームページ更新（記載例の追加）\まちの灯り\"/>
    </mc:Choice>
  </mc:AlternateContent>
  <xr:revisionPtr revIDLastSave="0" documentId="13_ncr:1_{1A8C2608-4094-48C9-ADE0-6E0935AC35D1}" xr6:coauthVersionLast="47" xr6:coauthVersionMax="47" xr10:uidLastSave="{00000000-0000-0000-0000-000000000000}"/>
  <bookViews>
    <workbookView xWindow="13905" yWindow="2925" windowWidth="14700" windowHeight="11295" tabRatio="500" activeTab="1" xr2:uid="{00000000-000D-0000-FFFF-FFFF00000000}"/>
  </bookViews>
  <sheets>
    <sheet name="様式４" sheetId="1" r:id="rId1"/>
    <sheet name="様式３-１_にぎわい（単独型）" sheetId="2" r:id="rId2"/>
    <sheet name="様式３-2_にぎわい （連携型）" sheetId="3" state="hidden" r:id="rId3"/>
    <sheet name="様式３-３_ＳＤＧｓ（単年度型）" sheetId="4" state="hidden" r:id="rId4"/>
    <sheet name="様式３-４_ＳＤＧｓ（複数年度型－初年度）" sheetId="5" state="hidden" r:id="rId5"/>
    <sheet name="様式３-５_ＳＤＧｓ（複数年度型－継続申請用）" sheetId="6" state="hidden" r:id="rId6"/>
  </sheets>
  <definedNames>
    <definedName name="_xlnm.Print_Area" localSheetId="1">'様式３-１_にぎわい（単独型）'!$A$1:$E$33</definedName>
    <definedName name="_xlnm.Print_Area" localSheetId="2">'様式３-2_にぎわい （連携型）'!$A$1:$E$33</definedName>
    <definedName name="_xlnm.Print_Area" localSheetId="3">'様式３-３_ＳＤＧｓ（単年度型）'!$A$1:$E$33</definedName>
    <definedName name="_xlnm.Print_Area" localSheetId="4">'様式３-４_ＳＤＧｓ（複数年度型－初年度）'!$A$1:$E$33</definedName>
    <definedName name="_xlnm.Print_Area" localSheetId="5">'様式３-５_ＳＤＧｓ（複数年度型－継続申請用）'!$A$1:$E$33</definedName>
    <definedName name="_xlnm.Print_Area" localSheetId="0">様式４!$A$1:$F$52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6" i="6" l="1"/>
  <c r="D13" i="6"/>
  <c r="C8" i="6"/>
  <c r="D3" i="6"/>
  <c r="D2" i="6"/>
  <c r="D3" i="5"/>
  <c r="D2" i="5"/>
  <c r="C14" i="4"/>
  <c r="C13" i="4"/>
  <c r="D11" i="4"/>
  <c r="D10" i="4"/>
  <c r="D3" i="4"/>
  <c r="D2" i="4"/>
  <c r="D17" i="3"/>
  <c r="C12" i="3"/>
  <c r="D9" i="3"/>
  <c r="D3" i="3"/>
  <c r="D2" i="3"/>
  <c r="C15" i="2"/>
  <c r="C14" i="2"/>
  <c r="C13" i="2"/>
  <c r="D12" i="2"/>
  <c r="D11" i="2"/>
  <c r="D10" i="2"/>
  <c r="D3" i="2"/>
  <c r="D2" i="2"/>
  <c r="F47" i="1"/>
  <c r="E47" i="1"/>
  <c r="D17" i="2" s="1"/>
  <c r="D47" i="1"/>
  <c r="C17" i="3" s="1"/>
  <c r="E17" i="3" s="1"/>
  <c r="F43" i="1"/>
  <c r="E43" i="1"/>
  <c r="D16" i="4" s="1"/>
  <c r="D43" i="1"/>
  <c r="C16" i="5" s="1"/>
  <c r="E39" i="1"/>
  <c r="D15" i="6" s="1"/>
  <c r="D39" i="1"/>
  <c r="F39" i="1" s="1"/>
  <c r="F35" i="1"/>
  <c r="E35" i="1"/>
  <c r="D14" i="3" s="1"/>
  <c r="D35" i="1"/>
  <c r="C14" i="3" s="1"/>
  <c r="E14" i="3" s="1"/>
  <c r="F31" i="1"/>
  <c r="E31" i="1"/>
  <c r="D13" i="5" s="1"/>
  <c r="D31" i="1"/>
  <c r="C13" i="6" s="1"/>
  <c r="E13" i="6" s="1"/>
  <c r="E27" i="1"/>
  <c r="D12" i="6" s="1"/>
  <c r="D27" i="1"/>
  <c r="C12" i="2" s="1"/>
  <c r="E12" i="2" s="1"/>
  <c r="E23" i="1"/>
  <c r="D11" i="3" s="1"/>
  <c r="D23" i="1"/>
  <c r="C11" i="4" s="1"/>
  <c r="E11" i="4" s="1"/>
  <c r="E17" i="1"/>
  <c r="D10" i="6" s="1"/>
  <c r="D17" i="1"/>
  <c r="F17" i="1" s="1"/>
  <c r="F13" i="1"/>
  <c r="E13" i="1"/>
  <c r="D9" i="2" s="1"/>
  <c r="D13" i="1"/>
  <c r="C9" i="3" s="1"/>
  <c r="E9" i="3" s="1"/>
  <c r="F10" i="1"/>
  <c r="E10" i="1"/>
  <c r="D8" i="4" s="1"/>
  <c r="D10" i="1"/>
  <c r="C8" i="5" s="1"/>
  <c r="E12" i="3" l="1"/>
  <c r="E14" i="4"/>
  <c r="E8" i="5"/>
  <c r="E14" i="2"/>
  <c r="C10" i="2"/>
  <c r="E10" i="2" s="1"/>
  <c r="D15" i="2"/>
  <c r="E15" i="2" s="1"/>
  <c r="D12" i="3"/>
  <c r="C15" i="3"/>
  <c r="E15" i="3" s="1"/>
  <c r="C9" i="4"/>
  <c r="E9" i="4" s="1"/>
  <c r="D14" i="4"/>
  <c r="C17" i="4"/>
  <c r="D11" i="5"/>
  <c r="C14" i="5"/>
  <c r="D8" i="6"/>
  <c r="C11" i="6"/>
  <c r="E11" i="6" s="1"/>
  <c r="D16" i="6"/>
  <c r="E16" i="6" s="1"/>
  <c r="F23" i="1"/>
  <c r="C10" i="3"/>
  <c r="D15" i="3"/>
  <c r="D9" i="4"/>
  <c r="D18" i="4" s="1"/>
  <c r="C12" i="4"/>
  <c r="E12" i="4" s="1"/>
  <c r="D17" i="4"/>
  <c r="C9" i="5"/>
  <c r="E9" i="5" s="1"/>
  <c r="D14" i="5"/>
  <c r="C17" i="5"/>
  <c r="E17" i="5" s="1"/>
  <c r="D11" i="6"/>
  <c r="C14" i="6"/>
  <c r="C8" i="2"/>
  <c r="D13" i="2"/>
  <c r="E13" i="2" s="1"/>
  <c r="C16" i="2"/>
  <c r="E16" i="2" s="1"/>
  <c r="D10" i="3"/>
  <c r="C13" i="3"/>
  <c r="E13" i="3" s="1"/>
  <c r="D12" i="4"/>
  <c r="C15" i="4"/>
  <c r="D9" i="5"/>
  <c r="C12" i="5"/>
  <c r="E12" i="5" s="1"/>
  <c r="D17" i="5"/>
  <c r="C9" i="6"/>
  <c r="E9" i="6" s="1"/>
  <c r="D14" i="6"/>
  <c r="C17" i="6"/>
  <c r="E17" i="6" s="1"/>
  <c r="D8" i="2"/>
  <c r="C11" i="2"/>
  <c r="E11" i="2" s="1"/>
  <c r="D16" i="2"/>
  <c r="C8" i="3"/>
  <c r="D13" i="3"/>
  <c r="C16" i="3"/>
  <c r="E16" i="3" s="1"/>
  <c r="C10" i="4"/>
  <c r="E10" i="4" s="1"/>
  <c r="D15" i="4"/>
  <c r="D12" i="5"/>
  <c r="C15" i="5"/>
  <c r="D9" i="6"/>
  <c r="C12" i="6"/>
  <c r="E12" i="6" s="1"/>
  <c r="D17" i="6"/>
  <c r="D8" i="5"/>
  <c r="D16" i="5"/>
  <c r="E16" i="5" s="1"/>
  <c r="F27" i="1"/>
  <c r="C11" i="5"/>
  <c r="D49" i="1"/>
  <c r="F49" i="1" s="1"/>
  <c r="D8" i="3"/>
  <c r="C11" i="3"/>
  <c r="E11" i="3" s="1"/>
  <c r="D16" i="3"/>
  <c r="C10" i="5"/>
  <c r="D15" i="5"/>
  <c r="C15" i="6"/>
  <c r="E15" i="6" s="1"/>
  <c r="E49" i="1"/>
  <c r="C9" i="2"/>
  <c r="E9" i="2" s="1"/>
  <c r="D14" i="2"/>
  <c r="C17" i="2"/>
  <c r="E17" i="2" s="1"/>
  <c r="C8" i="4"/>
  <c r="D13" i="4"/>
  <c r="E13" i="4" s="1"/>
  <c r="C16" i="4"/>
  <c r="E16" i="4" s="1"/>
  <c r="D10" i="5"/>
  <c r="C13" i="5"/>
  <c r="E13" i="5" s="1"/>
  <c r="C10" i="6"/>
  <c r="E10" i="6" s="1"/>
  <c r="E10" i="5" l="1"/>
  <c r="G49" i="1"/>
  <c r="E15" i="5"/>
  <c r="E15" i="4"/>
  <c r="E17" i="4"/>
  <c r="C18" i="6"/>
  <c r="D18" i="5"/>
  <c r="C18" i="5"/>
  <c r="E8" i="4"/>
  <c r="C18" i="4"/>
  <c r="D18" i="6"/>
  <c r="E8" i="3"/>
  <c r="C18" i="3"/>
  <c r="E8" i="2"/>
  <c r="C18" i="2"/>
  <c r="E14" i="5"/>
  <c r="D18" i="3"/>
  <c r="E14" i="6"/>
  <c r="E11" i="5"/>
  <c r="D18" i="2"/>
  <c r="E8" i="6"/>
  <c r="E10" i="3"/>
  <c r="E18" i="5" l="1"/>
  <c r="F18" i="5" s="1"/>
  <c r="G23" i="5"/>
  <c r="C23" i="5" s="1"/>
  <c r="G23" i="2"/>
  <c r="C23" i="2" s="1"/>
  <c r="E18" i="2"/>
  <c r="F18" i="2" s="1"/>
  <c r="E18" i="3"/>
  <c r="F18" i="3" s="1"/>
  <c r="G23" i="3" a="1"/>
  <c r="G23" i="3" s="1"/>
  <c r="C23" i="3" s="1"/>
  <c r="G23" i="6" a="1"/>
  <c r="G23" i="6" s="1"/>
  <c r="C23" i="6" s="1"/>
  <c r="E18" i="6"/>
  <c r="F18" i="6" s="1"/>
  <c r="E18" i="4"/>
  <c r="F18" i="4" s="1"/>
  <c r="G23" i="4"/>
  <c r="C23" i="4" s="1"/>
  <c r="C28" i="6" l="1"/>
  <c r="F28" i="6" s="1"/>
  <c r="F23" i="6"/>
  <c r="F23" i="3"/>
  <c r="C28" i="3"/>
  <c r="F28" i="3" s="1"/>
  <c r="F23" i="2"/>
  <c r="C28" i="2"/>
  <c r="F28" i="2" s="1"/>
  <c r="C28" i="5"/>
  <c r="F28" i="5" s="1"/>
  <c r="F23" i="5"/>
  <c r="C28" i="4"/>
  <c r="F28" i="4" s="1"/>
  <c r="F2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D2" authorId="0" shapeId="0" xr:uid="{00000000-0006-0000-0000-000001000000}">
      <text>
        <r>
          <rPr>
            <sz val="10"/>
            <rFont val="Noto Sans JP"/>
            <family val="2"/>
            <charset val="128"/>
          </rPr>
          <t>【様式３、４統合版】
様式４の黄色のセルへ入力すると
様式３の上部・支出の部へ自動入力されます</t>
        </r>
      </text>
    </comment>
  </commentList>
</comments>
</file>

<file path=xl/sharedStrings.xml><?xml version="1.0" encoding="utf-8"?>
<sst xmlns="http://schemas.openxmlformats.org/spreadsheetml/2006/main" count="215" uniqueCount="69">
  <si>
    <t>様式４</t>
  </si>
  <si>
    <t>（代表申請）団体名</t>
  </si>
  <si>
    <t>○○商店街振興組合（○○商店会）</t>
  </si>
  <si>
    <t>取組名称</t>
  </si>
  <si>
    <t>例）第○回　○○商店街　まちの灯り</t>
  </si>
  <si>
    <t>事業支出積算書</t>
  </si>
  <si>
    <t>費　目</t>
  </si>
  <si>
    <t>内容、単価、数量</t>
  </si>
  <si>
    <t>補助対象（税抜）</t>
  </si>
  <si>
    <t>補助対象外</t>
  </si>
  <si>
    <t>会議費</t>
  </si>
  <si>
    <t>経費計</t>
  </si>
  <si>
    <t>小計</t>
  </si>
  <si>
    <t>会場費</t>
  </si>
  <si>
    <t>水道光熱費</t>
  </si>
  <si>
    <t>物品購入費</t>
  </si>
  <si>
    <t>ろうそく＠660×25箱</t>
  </si>
  <si>
    <t>アイスキャンドル＠228×500個</t>
  </si>
  <si>
    <t>物品賃借費</t>
  </si>
  <si>
    <t>通信運搬費</t>
  </si>
  <si>
    <t>人件費
・報償費</t>
  </si>
  <si>
    <t>広告宣伝費</t>
  </si>
  <si>
    <t>チラシ（A4カラー片面＠5×20,000枚）</t>
  </si>
  <si>
    <t>ポスター（A3カラー片面＠10×100枚）</t>
  </si>
  <si>
    <t>委託費</t>
  </si>
  <si>
    <t>チラシ・ポスターデザイン</t>
  </si>
  <si>
    <t>会場オブジェ制作・撤去（重機作業）</t>
  </si>
  <si>
    <t>その他</t>
  </si>
  <si>
    <t>総事業費</t>
  </si>
  <si>
    <t>合計</t>
  </si>
  <si>
    <t>※行が足りない場合には、追加してください。</t>
  </si>
  <si>
    <t>※この様式により難い場合には、任意の形式で提出することができます。（経費の算出根拠が示されていること）</t>
  </si>
  <si>
    <t>様式３－１</t>
  </si>
  <si>
    <t>団体名</t>
  </si>
  <si>
    <t>支出の部</t>
  </si>
  <si>
    <t>費目</t>
  </si>
  <si>
    <t>計</t>
  </si>
  <si>
    <t>人件費・報償費</t>
  </si>
  <si>
    <t>※補助対象外経費も含めて、すべての経費を計上してください。</t>
  </si>
  <si>
    <t>収入の部</t>
  </si>
  <si>
    <t>内容</t>
  </si>
  <si>
    <t>金額</t>
  </si>
  <si>
    <t>算出根拠</t>
  </si>
  <si>
    <t>補助金自動計算</t>
  </si>
  <si>
    <t>札幌市補助金</t>
  </si>
  <si>
    <t>まちの灯り事業費</t>
  </si>
  <si>
    <t>にぎわい単独</t>
  </si>
  <si>
    <t>補助率2/3</t>
  </si>
  <si>
    <t>上限20万円</t>
  </si>
  <si>
    <t>札幌市使用欄（何も記入しないでください。）</t>
  </si>
  <si>
    <t>様式３－２</t>
  </si>
  <si>
    <t>代表申請団体名</t>
  </si>
  <si>
    <r>
      <rPr>
        <sz val="18"/>
        <color theme="1"/>
        <rFont val="HGS創英角ｺﾞｼｯｸUB"/>
        <family val="3"/>
        <charset val="128"/>
      </rP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（にぎわいづくり型－連携型）</t>
    </r>
  </si>
  <si>
    <t>連携商店街数
（代表申請団体含む）</t>
  </si>
  <si>
    <t>にぎわい連携</t>
  </si>
  <si>
    <t>上限25万円×商店街数</t>
  </si>
  <si>
    <t>様式３－３</t>
  </si>
  <si>
    <r>
      <rPr>
        <sz val="18"/>
        <color theme="1"/>
        <rFont val="HGS創英角ｺﾞｼｯｸUB"/>
        <family val="3"/>
        <charset val="128"/>
      </rP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（ＳＤＧｓ推進型－単年度型）</t>
    </r>
  </si>
  <si>
    <t>SDGs単年度</t>
  </si>
  <si>
    <t>上限50万円</t>
  </si>
  <si>
    <t>様式３－４</t>
  </si>
  <si>
    <r>
      <rPr>
        <sz val="18"/>
        <color theme="1"/>
        <rFont val="HGS創英角ｺﾞｼｯｸUB"/>
        <family val="3"/>
        <charset val="128"/>
      </rP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（ＳＤＧｓ推進型－複数年度型（※初年度））</t>
    </r>
  </si>
  <si>
    <t>SDGs複数年度</t>
  </si>
  <si>
    <t>上限100万円</t>
  </si>
  <si>
    <t>様式３－５</t>
  </si>
  <si>
    <r>
      <rPr>
        <sz val="18"/>
        <color theme="1"/>
        <rFont val="HGS創英角ｺﾞｼｯｸUB"/>
        <family val="3"/>
        <charset val="128"/>
      </rP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（ＳＤＧｓ推進型－複数年度型（※継続申請用））</t>
    </r>
  </si>
  <si>
    <t>事業年度</t>
  </si>
  <si>
    <t>上限75万円or50万円</t>
  </si>
  <si>
    <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（にぎわいづくり型）</t>
    </r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</si>
</sst>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▲ &quot;#,##0"/>
    <numFmt numFmtId="177" formatCode="#&quot;商店街&quot;"/>
    <numFmt numFmtId="178" formatCode="#&quot;年度目&quot;"/>
  </numFmts>
  <fonts count="25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BIZ UD明朝 Medium"/>
      <family val="1"/>
      <charset val="128"/>
    </font>
    <font>
      <sz val="24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24"/>
      <color rgb="FFFFFF00"/>
      <name val="HG丸ｺﾞｼｯｸM-PRO"/>
      <family val="3"/>
      <charset val="128"/>
    </font>
    <font>
      <sz val="12"/>
      <color rgb="FFFF0000"/>
      <name val="ＭＳ ゴシック"/>
      <family val="3"/>
      <charset val="128"/>
    </font>
    <font>
      <sz val="10"/>
      <name val="Noto Sans JP"/>
      <family val="2"/>
      <charset val="128"/>
    </font>
    <font>
      <sz val="12"/>
      <color theme="1"/>
      <name val="ＭＳ ゴシック"/>
      <family val="2"/>
      <charset val="128"/>
    </font>
    <font>
      <sz val="18"/>
      <color theme="1"/>
      <name val="HGS創英角ｺﾞｼｯｸUB"/>
      <family val="3"/>
      <charset val="128"/>
    </font>
    <font>
      <sz val="16"/>
      <color theme="1"/>
      <name val="HGS創英角ｺﾞｼｯｸUB"/>
      <family val="3"/>
      <charset val="128"/>
    </font>
    <font>
      <sz val="16"/>
      <color theme="1"/>
      <name val="HG丸ｺﾞｼｯｸM-PRO"/>
      <family val="3"/>
      <charset val="128"/>
    </font>
    <font>
      <sz val="16"/>
      <color theme="1"/>
      <name val="Century Gothic"/>
      <family val="2"/>
      <charset val="1"/>
    </font>
    <font>
      <b/>
      <sz val="18"/>
      <color rgb="FFFFFF00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b/>
      <sz val="18"/>
      <color rgb="FFFF0000"/>
      <name val="HG丸ｺﾞｼｯｸM-PRO"/>
      <family val="3"/>
      <charset val="128"/>
    </font>
    <font>
      <b/>
      <sz val="16"/>
      <color rgb="FFFFFF00"/>
      <name val="Century Gothic"/>
      <family val="2"/>
      <charset val="1"/>
    </font>
    <font>
      <sz val="16"/>
      <color rgb="FFFFFF00"/>
      <name val="HG丸ｺﾞｼｯｸM-PRO"/>
      <family val="3"/>
      <charset val="128"/>
    </font>
    <font>
      <sz val="16"/>
      <color theme="1"/>
      <name val="ＭＳ ゴシック"/>
      <family val="2"/>
      <charset val="128"/>
    </font>
    <font>
      <sz val="12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FFFCFB"/>
      </patternFill>
    </fill>
    <fill>
      <patternFill patternType="solid">
        <fgColor rgb="FFFFFFCC"/>
        <bgColor rgb="FFF0F6DC"/>
      </patternFill>
    </fill>
    <fill>
      <patternFill patternType="solid">
        <fgColor rgb="FFFFFCFB"/>
        <bgColor rgb="FFFFFFFF"/>
      </patternFill>
    </fill>
    <fill>
      <patternFill patternType="solid">
        <fgColor theme="0" tint="-0.14999847407452621"/>
        <bgColor rgb="FFD6DCE5"/>
      </patternFill>
    </fill>
    <fill>
      <patternFill patternType="solid">
        <fgColor theme="9" tint="0.79989013336588644"/>
        <bgColor rgb="FFF0F6DC"/>
      </patternFill>
    </fill>
    <fill>
      <patternFill patternType="solid">
        <fgColor rgb="FFD3DAE8"/>
        <bgColor rgb="FFD6DCE5"/>
      </patternFill>
    </fill>
    <fill>
      <patternFill patternType="solid">
        <fgColor theme="3" tint="0.79989013336588644"/>
        <bgColor rgb="FFD3DAE8"/>
      </patternFill>
    </fill>
    <fill>
      <patternFill patternType="solid">
        <fgColor rgb="FFF0F6DC"/>
        <bgColor rgb="FFE2F0D9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Border="0" applyProtection="0">
      <alignment vertical="center"/>
    </xf>
  </cellStyleXfs>
  <cellXfs count="108">
    <xf numFmtId="0" fontId="0" fillId="0" borderId="0" xfId="0">
      <alignment vertical="center"/>
    </xf>
    <xf numFmtId="0" fontId="3" fillId="2" borderId="18" xfId="0" applyFont="1" applyFill="1" applyBorder="1" applyAlignment="1" applyProtection="1">
      <alignment horizontal="center" vertical="center"/>
    </xf>
    <xf numFmtId="0" fontId="3" fillId="2" borderId="14" xfId="0" applyFont="1" applyFill="1" applyBorder="1" applyAlignment="1" applyProtection="1">
      <alignment horizontal="center" vertical="center" wrapText="1"/>
    </xf>
    <xf numFmtId="0" fontId="3" fillId="3" borderId="15" xfId="0" applyFont="1" applyFill="1" applyBorder="1" applyAlignment="1" applyProtection="1">
      <alignment vertical="center"/>
      <protection locked="0"/>
    </xf>
    <xf numFmtId="0" fontId="3" fillId="2" borderId="14" xfId="0" applyFont="1" applyFill="1" applyBorder="1" applyAlignment="1" applyProtection="1">
      <alignment horizontal="center" vertical="center"/>
    </xf>
    <xf numFmtId="0" fontId="3" fillId="3" borderId="6" xfId="0" applyFont="1" applyFill="1" applyBorder="1" applyAlignment="1" applyProtection="1">
      <alignment vertical="center"/>
      <protection locked="0"/>
    </xf>
    <xf numFmtId="0" fontId="3" fillId="3" borderId="4" xfId="0" applyFont="1" applyFill="1" applyBorder="1" applyAlignment="1" applyProtection="1">
      <alignment vertical="center"/>
      <protection locked="0"/>
    </xf>
    <xf numFmtId="0" fontId="3" fillId="5" borderId="9" xfId="0" applyFont="1" applyFill="1" applyBorder="1" applyAlignment="1" applyProtection="1">
      <alignment horizontal="center" vertical="center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left" vertical="center"/>
      <protection locked="0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horizontal="left" vertical="center"/>
    </xf>
    <xf numFmtId="0" fontId="1" fillId="2" borderId="0" xfId="0" applyFont="1" applyFill="1" applyAlignment="1" applyProtection="1">
      <alignment horizontal="right" vertical="center"/>
    </xf>
    <xf numFmtId="0" fontId="3" fillId="2" borderId="1" xfId="0" applyFont="1" applyFill="1" applyBorder="1" applyAlignment="1" applyProtection="1">
      <alignment horizontal="distributed" vertical="center"/>
    </xf>
    <xf numFmtId="0" fontId="3" fillId="4" borderId="1" xfId="0" applyFont="1" applyFill="1" applyBorder="1" applyAlignment="1" applyProtection="1">
      <alignment horizontal="distributed" vertical="center"/>
    </xf>
    <xf numFmtId="0" fontId="3" fillId="2" borderId="0" xfId="0" applyFont="1" applyFill="1" applyAlignment="1" applyProtection="1">
      <alignment vertical="center"/>
    </xf>
    <xf numFmtId="0" fontId="3" fillId="4" borderId="1" xfId="0" applyFont="1" applyFill="1" applyBorder="1" applyAlignment="1" applyProtection="1">
      <alignment horizontal="center" vertical="center"/>
    </xf>
    <xf numFmtId="0" fontId="6" fillId="4" borderId="3" xfId="0" applyFont="1" applyFill="1" applyBorder="1" applyAlignment="1" applyProtection="1">
      <alignment horizontal="center" vertical="center" shrinkToFit="1"/>
    </xf>
    <xf numFmtId="0" fontId="6" fillId="2" borderId="3" xfId="0" applyFont="1" applyFill="1" applyBorder="1" applyAlignment="1" applyProtection="1">
      <alignment horizontal="center" vertical="center" shrinkToFit="1"/>
    </xf>
    <xf numFmtId="38" fontId="3" fillId="3" borderId="5" xfId="1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38" fontId="3" fillId="3" borderId="7" xfId="1" applyFont="1" applyFill="1" applyBorder="1" applyAlignment="1" applyProtection="1">
      <alignment vertical="center"/>
      <protection locked="0"/>
    </xf>
    <xf numFmtId="0" fontId="3" fillId="4" borderId="8" xfId="0" applyFont="1" applyFill="1" applyBorder="1" applyAlignment="1" applyProtection="1">
      <alignment horizontal="center" vertical="center"/>
    </xf>
    <xf numFmtId="38" fontId="3" fillId="5" borderId="7" xfId="1" applyFont="1" applyFill="1" applyBorder="1" applyAlignment="1" applyProtection="1">
      <alignment vertical="center"/>
    </xf>
    <xf numFmtId="38" fontId="3" fillId="5" borderId="10" xfId="0" applyNumberFormat="1" applyFont="1" applyFill="1" applyBorder="1" applyAlignment="1" applyProtection="1">
      <alignment vertical="center"/>
    </xf>
    <xf numFmtId="38" fontId="3" fillId="3" borderId="11" xfId="1" applyFont="1" applyFill="1" applyBorder="1" applyAlignment="1" applyProtection="1">
      <alignment vertical="center"/>
      <protection locked="0"/>
    </xf>
    <xf numFmtId="38" fontId="3" fillId="3" borderId="12" xfId="1" applyFont="1" applyFill="1" applyBorder="1" applyAlignment="1" applyProtection="1">
      <alignment vertical="center"/>
      <protection locked="0"/>
    </xf>
    <xf numFmtId="38" fontId="3" fillId="5" borderId="13" xfId="1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vertical="center"/>
      <protection locked="0"/>
    </xf>
    <xf numFmtId="0" fontId="1" fillId="3" borderId="17" xfId="0" applyFont="1" applyFill="1" applyBorder="1" applyAlignment="1" applyProtection="1">
      <alignment vertical="center"/>
      <protection locked="0"/>
    </xf>
    <xf numFmtId="38" fontId="3" fillId="5" borderId="20" xfId="1" applyFont="1" applyFill="1" applyBorder="1" applyAlignment="1" applyProtection="1">
      <alignment vertical="center"/>
    </xf>
    <xf numFmtId="0" fontId="3" fillId="6" borderId="21" xfId="0" applyFont="1" applyFill="1" applyBorder="1" applyAlignment="1" applyProtection="1">
      <alignment horizontal="center" vertical="center"/>
    </xf>
    <xf numFmtId="0" fontId="3" fillId="6" borderId="22" xfId="0" applyFont="1" applyFill="1" applyBorder="1" applyAlignment="1" applyProtection="1">
      <alignment horizontal="center" vertical="center"/>
    </xf>
    <xf numFmtId="0" fontId="3" fillId="6" borderId="23" xfId="0" applyFont="1" applyFill="1" applyBorder="1" applyAlignment="1" applyProtection="1">
      <alignment horizontal="center" vertical="center"/>
    </xf>
    <xf numFmtId="38" fontId="6" fillId="6" borderId="24" xfId="1" applyFont="1" applyFill="1" applyBorder="1" applyAlignment="1" applyProtection="1">
      <alignment horizontal="center" vertical="center"/>
    </xf>
    <xf numFmtId="38" fontId="3" fillId="6" borderId="24" xfId="0" applyNumberFormat="1" applyFont="1" applyFill="1" applyBorder="1" applyAlignment="1" applyProtection="1">
      <alignment horizontal="center" vertical="center"/>
    </xf>
    <xf numFmtId="0" fontId="3" fillId="6" borderId="25" xfId="0" applyFont="1" applyFill="1" applyBorder="1" applyAlignment="1" applyProtection="1">
      <alignment vertical="center"/>
    </xf>
    <xf numFmtId="38" fontId="2" fillId="6" borderId="27" xfId="0" applyNumberFormat="1" applyFont="1" applyFill="1" applyBorder="1" applyAlignment="1" applyProtection="1">
      <alignment vertical="center"/>
    </xf>
    <xf numFmtId="38" fontId="2" fillId="6" borderId="26" xfId="0" applyNumberFormat="1" applyFont="1" applyFill="1" applyBorder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38" fontId="3" fillId="2" borderId="0" xfId="0" applyNumberFormat="1" applyFont="1" applyFill="1" applyAlignment="1" applyProtection="1">
      <alignment vertical="center"/>
    </xf>
    <xf numFmtId="0" fontId="8" fillId="2" borderId="0" xfId="0" applyFont="1" applyFill="1" applyAlignment="1" applyProtection="1">
      <alignment vertical="center"/>
    </xf>
    <xf numFmtId="0" fontId="10" fillId="0" borderId="0" xfId="0" applyFont="1" applyAlignment="1">
      <alignment vertical="center" shrinkToFit="1"/>
    </xf>
    <xf numFmtId="0" fontId="10" fillId="2" borderId="0" xfId="0" applyFont="1" applyFill="1" applyAlignment="1">
      <alignment vertical="center" shrinkToFit="1"/>
    </xf>
    <xf numFmtId="0" fontId="10" fillId="2" borderId="28" xfId="0" applyFont="1" applyFill="1" applyBorder="1" applyAlignment="1">
      <alignment horizontal="distributed" vertical="center" shrinkToFit="1"/>
    </xf>
    <xf numFmtId="0" fontId="10" fillId="7" borderId="30" xfId="0" applyFont="1" applyFill="1" applyBorder="1" applyAlignment="1">
      <alignment horizontal="distributed" vertical="center" shrinkToFit="1"/>
    </xf>
    <xf numFmtId="0" fontId="13" fillId="0" borderId="0" xfId="0" applyFont="1" applyAlignment="1">
      <alignment shrinkToFit="1"/>
    </xf>
    <xf numFmtId="0" fontId="3" fillId="7" borderId="1" xfId="0" applyFont="1" applyFill="1" applyBorder="1" applyAlignment="1">
      <alignment horizontal="distributed" vertical="center" shrinkToFit="1"/>
    </xf>
    <xf numFmtId="0" fontId="3" fillId="7" borderId="1" xfId="0" applyFont="1" applyFill="1" applyBorder="1" applyAlignment="1">
      <alignment horizontal="center" vertical="center" shrinkToFit="1"/>
    </xf>
    <xf numFmtId="0" fontId="3" fillId="8" borderId="2" xfId="0" applyFont="1" applyFill="1" applyBorder="1" applyAlignment="1">
      <alignment horizontal="center" vertical="center" shrinkToFit="1"/>
    </xf>
    <xf numFmtId="0" fontId="3" fillId="7" borderId="32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distributed" vertical="center" shrinkToFit="1"/>
    </xf>
    <xf numFmtId="176" fontId="14" fillId="0" borderId="1" xfId="1" applyNumberFormat="1" applyFont="1" applyBorder="1" applyAlignment="1" applyProtection="1">
      <alignment vertical="center" shrinkToFit="1"/>
    </xf>
    <xf numFmtId="176" fontId="14" fillId="0" borderId="2" xfId="1" applyNumberFormat="1" applyFont="1" applyBorder="1" applyAlignment="1" applyProtection="1">
      <alignment vertical="center" shrinkToFit="1"/>
    </xf>
    <xf numFmtId="176" fontId="14" fillId="9" borderId="32" xfId="1" applyNumberFormat="1" applyFont="1" applyFill="1" applyBorder="1" applyAlignment="1" applyProtection="1">
      <alignment vertical="center" shrinkToFit="1"/>
    </xf>
    <xf numFmtId="0" fontId="3" fillId="0" borderId="33" xfId="0" applyFont="1" applyBorder="1" applyAlignment="1">
      <alignment horizontal="distributed" vertical="center" shrinkToFit="1"/>
    </xf>
    <xf numFmtId="176" fontId="14" fillId="0" borderId="33" xfId="1" applyNumberFormat="1" applyFont="1" applyBorder="1" applyAlignment="1" applyProtection="1">
      <alignment vertical="center" shrinkToFit="1"/>
    </xf>
    <xf numFmtId="176" fontId="14" fillId="0" borderId="34" xfId="1" applyNumberFormat="1" applyFont="1" applyBorder="1" applyAlignment="1" applyProtection="1">
      <alignment vertical="center" shrinkToFit="1"/>
    </xf>
    <xf numFmtId="176" fontId="14" fillId="9" borderId="35" xfId="1" applyNumberFormat="1" applyFont="1" applyFill="1" applyBorder="1" applyAlignment="1" applyProtection="1">
      <alignment vertical="center" shrinkToFit="1"/>
    </xf>
    <xf numFmtId="0" fontId="3" fillId="7" borderId="36" xfId="0" applyFont="1" applyFill="1" applyBorder="1" applyAlignment="1">
      <alignment horizontal="distributed" vertical="center" shrinkToFit="1"/>
    </xf>
    <xf numFmtId="176" fontId="14" fillId="9" borderId="37" xfId="1" applyNumberFormat="1" applyFont="1" applyFill="1" applyBorder="1" applyAlignment="1" applyProtection="1">
      <alignment vertical="center" shrinkToFit="1"/>
    </xf>
    <xf numFmtId="176" fontId="14" fillId="9" borderId="38" xfId="1" applyNumberFormat="1" applyFont="1" applyFill="1" applyBorder="1" applyAlignment="1" applyProtection="1">
      <alignment vertical="center" shrinkToFit="1"/>
    </xf>
    <xf numFmtId="176" fontId="14" fillId="9" borderId="39" xfId="1" applyNumberFormat="1" applyFont="1" applyFill="1" applyBorder="1" applyAlignment="1" applyProtection="1">
      <alignment vertical="center" shrinkToFit="1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shrinkToFit="1"/>
    </xf>
    <xf numFmtId="0" fontId="10" fillId="7" borderId="1" xfId="0" applyFont="1" applyFill="1" applyBorder="1" applyAlignment="1">
      <alignment horizontal="distributed" vertical="center" shrinkToFit="1"/>
    </xf>
    <xf numFmtId="0" fontId="10" fillId="7" borderId="33" xfId="0" applyFont="1" applyFill="1" applyBorder="1" applyAlignment="1">
      <alignment horizontal="distributed" vertical="center" shrinkToFit="1"/>
    </xf>
    <xf numFmtId="0" fontId="17" fillId="9" borderId="0" xfId="0" applyFont="1" applyFill="1" applyAlignment="1">
      <alignment horizontal="center" vertical="center" shrinkToFit="1"/>
    </xf>
    <xf numFmtId="0" fontId="15" fillId="0" borderId="4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distributed" vertical="center" shrinkToFit="1"/>
    </xf>
    <xf numFmtId="176" fontId="14" fillId="0" borderId="37" xfId="1" applyNumberFormat="1" applyFont="1" applyBorder="1" applyAlignment="1" applyProtection="1">
      <alignment vertical="center" shrinkToFit="1"/>
      <protection locked="0"/>
    </xf>
    <xf numFmtId="0" fontId="15" fillId="9" borderId="0" xfId="0" applyFont="1" applyFill="1" applyAlignment="1">
      <alignment horizontal="center" vertical="center" shrinkToFit="1"/>
    </xf>
    <xf numFmtId="38" fontId="18" fillId="0" borderId="27" xfId="1" applyFont="1" applyBorder="1" applyAlignment="1" applyProtection="1">
      <alignment vertical="center" shrinkToFit="1"/>
    </xf>
    <xf numFmtId="0" fontId="10" fillId="0" borderId="1" xfId="0" applyFont="1" applyBorder="1" applyAlignment="1" applyProtection="1">
      <alignment horizontal="distributed" vertical="center" shrinkToFit="1"/>
      <protection locked="0"/>
    </xf>
    <xf numFmtId="176" fontId="14" fillId="0" borderId="42" xfId="1" applyNumberFormat="1" applyFont="1" applyBorder="1" applyAlignment="1" applyProtection="1">
      <alignment vertical="center" shrinkToFit="1"/>
      <protection locked="0"/>
    </xf>
    <xf numFmtId="0" fontId="19" fillId="0" borderId="0" xfId="0" applyFont="1" applyAlignment="1">
      <alignment vertical="center" shrinkToFit="1"/>
    </xf>
    <xf numFmtId="176" fontId="20" fillId="0" borderId="1" xfId="1" applyNumberFormat="1" applyFont="1" applyBorder="1" applyAlignment="1" applyProtection="1">
      <alignment vertical="center" shrinkToFit="1"/>
      <protection locked="0"/>
    </xf>
    <xf numFmtId="0" fontId="10" fillId="0" borderId="33" xfId="0" applyFont="1" applyBorder="1" applyAlignment="1" applyProtection="1">
      <alignment horizontal="distributed" vertical="center" shrinkToFit="1"/>
      <protection locked="0"/>
    </xf>
    <xf numFmtId="176" fontId="20" fillId="0" borderId="33" xfId="1" applyNumberFormat="1" applyFont="1" applyBorder="1" applyAlignment="1" applyProtection="1">
      <alignment vertical="center" shrinkToFit="1"/>
      <protection locked="0"/>
    </xf>
    <xf numFmtId="0" fontId="3" fillId="7" borderId="43" xfId="0" applyFont="1" applyFill="1" applyBorder="1" applyAlignment="1">
      <alignment horizontal="distributed" vertical="center" shrinkToFit="1"/>
    </xf>
    <xf numFmtId="176" fontId="14" fillId="9" borderId="43" xfId="1" applyNumberFormat="1" applyFont="1" applyFill="1" applyBorder="1" applyAlignment="1" applyProtection="1">
      <alignment vertical="center" shrinkToFit="1"/>
    </xf>
    <xf numFmtId="0" fontId="21" fillId="0" borderId="0" xfId="0" applyFont="1" applyAlignment="1"/>
    <xf numFmtId="0" fontId="10" fillId="0" borderId="0" xfId="0" applyFont="1" applyAlignment="1">
      <alignment vertical="center" shrinkToFit="1"/>
    </xf>
    <xf numFmtId="0" fontId="10" fillId="7" borderId="28" xfId="0" applyFont="1" applyFill="1" applyBorder="1" applyAlignment="1">
      <alignment horizontal="distributed" vertical="center" shrinkToFit="1"/>
    </xf>
    <xf numFmtId="0" fontId="22" fillId="7" borderId="1" xfId="0" applyFont="1" applyFill="1" applyBorder="1" applyAlignment="1">
      <alignment horizontal="center" vertical="center" wrapText="1" shrinkToFit="1"/>
    </xf>
    <xf numFmtId="177" fontId="13" fillId="0" borderId="1" xfId="0" applyNumberFormat="1" applyFont="1" applyBorder="1" applyAlignment="1" applyProtection="1">
      <alignment vertical="center" shrinkToFit="1"/>
      <protection locked="0"/>
    </xf>
    <xf numFmtId="0" fontId="3" fillId="7" borderId="2" xfId="0" applyFont="1" applyFill="1" applyBorder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178" fontId="13" fillId="0" borderId="1" xfId="0" applyNumberFormat="1" applyFont="1" applyBorder="1" applyAlignment="1" applyProtection="1">
      <alignment horizontal="right" vertical="center" shrinkToFit="1"/>
      <protection locked="0"/>
    </xf>
    <xf numFmtId="0" fontId="3" fillId="5" borderId="19" xfId="0" applyFont="1" applyFill="1" applyBorder="1" applyAlignment="1" applyProtection="1">
      <alignment horizontal="center" vertical="center"/>
    </xf>
    <xf numFmtId="0" fontId="2" fillId="6" borderId="26" xfId="0" applyFont="1" applyFill="1" applyBorder="1" applyAlignment="1" applyProtection="1">
      <alignment horizontal="center" vertical="center"/>
    </xf>
    <xf numFmtId="0" fontId="10" fillId="0" borderId="29" xfId="0" applyFont="1" applyBorder="1" applyAlignment="1">
      <alignment vertical="center" shrinkToFit="1"/>
    </xf>
    <xf numFmtId="0" fontId="10" fillId="0" borderId="31" xfId="0" applyFont="1" applyBorder="1" applyAlignment="1">
      <alignment vertical="center" shrinkToFit="1"/>
    </xf>
    <xf numFmtId="0" fontId="11" fillId="2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distributed" vertical="top" shrinkToFit="1"/>
    </xf>
    <xf numFmtId="0" fontId="10" fillId="7" borderId="1" xfId="0" applyFont="1" applyFill="1" applyBorder="1" applyAlignment="1">
      <alignment horizontal="distributed" vertical="center" shrinkToFit="1"/>
    </xf>
    <xf numFmtId="0" fontId="10" fillId="0" borderId="41" xfId="0" applyFont="1" applyBorder="1" applyAlignment="1">
      <alignment vertical="center" shrinkToFit="1"/>
    </xf>
    <xf numFmtId="0" fontId="10" fillId="0" borderId="1" xfId="0" applyFont="1" applyBorder="1" applyAlignment="1" applyProtection="1">
      <alignment vertical="center" shrinkToFit="1"/>
      <protection locked="0"/>
    </xf>
    <xf numFmtId="0" fontId="10" fillId="0" borderId="33" xfId="0" applyFont="1" applyBorder="1" applyAlignment="1" applyProtection="1">
      <alignment vertical="center" shrinkToFit="1"/>
      <protection locked="0"/>
    </xf>
    <xf numFmtId="0" fontId="10" fillId="0" borderId="43" xfId="0" applyFont="1" applyBorder="1" applyAlignment="1">
      <alignment vertical="center" shrinkToFit="1"/>
    </xf>
    <xf numFmtId="0" fontId="10" fillId="0" borderId="1" xfId="0" applyFont="1" applyBorder="1" applyAlignment="1">
      <alignment vertical="center" shrinkToFit="1"/>
    </xf>
    <xf numFmtId="0" fontId="11" fillId="0" borderId="0" xfId="0" applyFont="1" applyBorder="1" applyAlignment="1">
      <alignment horizontal="center" vertical="center" wrapText="1"/>
    </xf>
  </cellXfs>
  <cellStyles count="2">
    <cellStyle name="Excel Built-in Comma [0]" xfId="1" xr:uid="{00000000-0005-0000-0000-000006000000}"/>
    <cellStyle name="標準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FFFFCC"/>
      <rgbColor rgb="FFF0F6DC"/>
      <rgbColor rgb="FF660066"/>
      <rgbColor rgb="FFFF8080"/>
      <rgbColor rgb="FF0066CC"/>
      <rgbColor rgb="FFD3DAE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FFCFB"/>
      <rgbColor rgb="FFE2F0D9"/>
      <rgbColor rgb="FFFFFF99"/>
      <rgbColor rgb="FF99CCFF"/>
      <rgbColor rgb="FFFF99CC"/>
      <rgbColor rgb="FFCC99FF"/>
      <rgbColor rgb="FFD6DCE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2"/>
  <sheetViews>
    <sheetView view="pageBreakPreview" zoomScale="70" zoomScaleNormal="100" zoomScalePageLayoutView="70" workbookViewId="0">
      <selection activeCell="B27" sqref="B27:C27"/>
    </sheetView>
  </sheetViews>
  <sheetFormatPr defaultColWidth="9" defaultRowHeight="13.5" x14ac:dyDescent="0.15"/>
  <cols>
    <col min="1" max="1" width="13.875" style="15" customWidth="1"/>
    <col min="2" max="2" width="47.125" style="15" customWidth="1"/>
    <col min="3" max="3" width="15" style="15" customWidth="1"/>
    <col min="4" max="4" width="12.5" style="15" customWidth="1"/>
    <col min="5" max="6" width="14.375" style="15" customWidth="1"/>
    <col min="7" max="16384" width="9" style="15"/>
  </cols>
  <sheetData>
    <row r="1" spans="1:6" ht="17.25" x14ac:dyDescent="0.15">
      <c r="A1" s="16" t="s">
        <v>0</v>
      </c>
      <c r="F1" s="17"/>
    </row>
    <row r="2" spans="1:6" ht="31.5" customHeight="1" x14ac:dyDescent="0.15">
      <c r="C2" s="18" t="s">
        <v>1</v>
      </c>
      <c r="D2" s="14" t="s">
        <v>2</v>
      </c>
      <c r="E2" s="14"/>
      <c r="F2" s="14"/>
    </row>
    <row r="3" spans="1:6" ht="26.25" customHeight="1" x14ac:dyDescent="0.15">
      <c r="C3" s="19" t="s">
        <v>3</v>
      </c>
      <c r="D3" s="13" t="s">
        <v>4</v>
      </c>
      <c r="E3" s="13"/>
      <c r="F3" s="13"/>
    </row>
    <row r="4" spans="1:6" ht="37.5" customHeight="1" x14ac:dyDescent="0.15">
      <c r="A4" s="12" t="s">
        <v>5</v>
      </c>
      <c r="B4" s="12"/>
      <c r="C4" s="12"/>
      <c r="D4" s="12"/>
      <c r="E4" s="12"/>
      <c r="F4" s="12"/>
    </row>
    <row r="5" spans="1:6" ht="9" customHeight="1" x14ac:dyDescent="0.15">
      <c r="A5" s="12"/>
      <c r="B5" s="12"/>
      <c r="C5" s="12"/>
      <c r="D5" s="12"/>
      <c r="E5" s="12"/>
      <c r="F5" s="12"/>
    </row>
    <row r="6" spans="1:6" ht="6.75" customHeight="1" x14ac:dyDescent="0.15">
      <c r="A6" s="20"/>
      <c r="B6" s="20"/>
      <c r="C6" s="20"/>
      <c r="D6" s="20"/>
      <c r="E6" s="20"/>
      <c r="F6" s="20"/>
    </row>
    <row r="7" spans="1:6" ht="24.75" customHeight="1" x14ac:dyDescent="0.15">
      <c r="A7" s="21" t="s">
        <v>6</v>
      </c>
      <c r="B7" s="11" t="s">
        <v>7</v>
      </c>
      <c r="C7" s="11"/>
      <c r="D7" s="22" t="s">
        <v>8</v>
      </c>
      <c r="E7" s="23" t="s">
        <v>9</v>
      </c>
      <c r="F7" s="20"/>
    </row>
    <row r="8" spans="1:6" s="26" customFormat="1" ht="19.5" customHeight="1" x14ac:dyDescent="0.15">
      <c r="A8" s="10" t="s">
        <v>10</v>
      </c>
      <c r="B8" s="9"/>
      <c r="C8" s="9"/>
      <c r="D8" s="24"/>
      <c r="E8" s="24"/>
      <c r="F8" s="25"/>
    </row>
    <row r="9" spans="1:6" ht="19.5" customHeight="1" x14ac:dyDescent="0.15">
      <c r="A9" s="10"/>
      <c r="B9" s="8"/>
      <c r="C9" s="8"/>
      <c r="D9" s="27"/>
      <c r="E9" s="27"/>
      <c r="F9" s="28" t="s">
        <v>11</v>
      </c>
    </row>
    <row r="10" spans="1:6" ht="19.5" customHeight="1" x14ac:dyDescent="0.15">
      <c r="A10" s="10"/>
      <c r="B10" s="7" t="s">
        <v>12</v>
      </c>
      <c r="C10" s="7"/>
      <c r="D10" s="29">
        <f>SUM(D8:D9)</f>
        <v>0</v>
      </c>
      <c r="E10" s="29">
        <f>SUM(E8:E9)</f>
        <v>0</v>
      </c>
      <c r="F10" s="30">
        <f>SUM(D10:E10)</f>
        <v>0</v>
      </c>
    </row>
    <row r="11" spans="1:6" ht="19.5" customHeight="1" x14ac:dyDescent="0.15">
      <c r="A11" s="10" t="s">
        <v>13</v>
      </c>
      <c r="B11" s="6"/>
      <c r="C11" s="6"/>
      <c r="D11" s="31"/>
      <c r="E11" s="31"/>
      <c r="F11" s="20"/>
    </row>
    <row r="12" spans="1:6" ht="19.5" customHeight="1" x14ac:dyDescent="0.15">
      <c r="A12" s="10"/>
      <c r="B12" s="5"/>
      <c r="C12" s="5"/>
      <c r="D12" s="32"/>
      <c r="E12" s="32"/>
      <c r="F12" s="28" t="s">
        <v>11</v>
      </c>
    </row>
    <row r="13" spans="1:6" ht="19.5" customHeight="1" x14ac:dyDescent="0.15">
      <c r="A13" s="10"/>
      <c r="B13" s="7" t="s">
        <v>12</v>
      </c>
      <c r="C13" s="7"/>
      <c r="D13" s="33">
        <f>SUM(D11:D12)</f>
        <v>0</v>
      </c>
      <c r="E13" s="33">
        <f>SUM(E11:E12)</f>
        <v>0</v>
      </c>
      <c r="F13" s="30">
        <f>SUM(D13:E13)</f>
        <v>0</v>
      </c>
    </row>
    <row r="14" spans="1:6" ht="19.5" customHeight="1" x14ac:dyDescent="0.15">
      <c r="A14" s="4" t="s">
        <v>14</v>
      </c>
      <c r="B14" s="3"/>
      <c r="C14" s="3"/>
      <c r="D14" s="24"/>
      <c r="E14" s="24"/>
      <c r="F14" s="20"/>
    </row>
    <row r="15" spans="1:6" ht="19.5" customHeight="1" x14ac:dyDescent="0.15">
      <c r="A15" s="4"/>
      <c r="B15" s="8"/>
      <c r="C15" s="8"/>
      <c r="D15" s="24"/>
      <c r="E15" s="24"/>
      <c r="F15" s="20"/>
    </row>
    <row r="16" spans="1:6" ht="19.5" customHeight="1" x14ac:dyDescent="0.15">
      <c r="A16" s="4"/>
      <c r="B16" s="5"/>
      <c r="C16" s="5"/>
      <c r="D16" s="32"/>
      <c r="E16" s="32"/>
      <c r="F16" s="28" t="s">
        <v>11</v>
      </c>
    </row>
    <row r="17" spans="1:6" ht="19.5" customHeight="1" x14ac:dyDescent="0.15">
      <c r="A17" s="4"/>
      <c r="B17" s="7" t="s">
        <v>12</v>
      </c>
      <c r="C17" s="7"/>
      <c r="D17" s="29">
        <f>SUM(D14:D16)</f>
        <v>0</v>
      </c>
      <c r="E17" s="29">
        <f>SUM(E14:E16)</f>
        <v>0</v>
      </c>
      <c r="F17" s="30">
        <f>SUM(D17:E17)</f>
        <v>0</v>
      </c>
    </row>
    <row r="18" spans="1:6" ht="19.5" customHeight="1" x14ac:dyDescent="0.15">
      <c r="A18" s="10" t="s">
        <v>15</v>
      </c>
      <c r="B18" s="6" t="s">
        <v>16</v>
      </c>
      <c r="C18" s="6"/>
      <c r="D18" s="31">
        <v>16500</v>
      </c>
      <c r="E18" s="31">
        <v>1650</v>
      </c>
      <c r="F18" s="20"/>
    </row>
    <row r="19" spans="1:6" ht="19.5" customHeight="1" x14ac:dyDescent="0.15">
      <c r="A19" s="10"/>
      <c r="B19" s="34" t="s">
        <v>17</v>
      </c>
      <c r="C19" s="35"/>
      <c r="D19" s="24">
        <v>114000</v>
      </c>
      <c r="E19" s="24">
        <v>11400</v>
      </c>
      <c r="F19" s="20"/>
    </row>
    <row r="20" spans="1:6" ht="19.5" customHeight="1" x14ac:dyDescent="0.15">
      <c r="A20" s="10"/>
      <c r="B20" s="34"/>
      <c r="C20" s="35"/>
      <c r="D20" s="24"/>
      <c r="E20" s="24"/>
      <c r="F20" s="20"/>
    </row>
    <row r="21" spans="1:6" ht="19.5" customHeight="1" x14ac:dyDescent="0.15">
      <c r="A21" s="10"/>
      <c r="B21" s="8"/>
      <c r="C21" s="8"/>
      <c r="D21" s="24"/>
      <c r="E21" s="24"/>
      <c r="F21" s="20"/>
    </row>
    <row r="22" spans="1:6" ht="19.5" customHeight="1" x14ac:dyDescent="0.15">
      <c r="A22" s="10"/>
      <c r="B22" s="5"/>
      <c r="C22" s="5"/>
      <c r="D22" s="32"/>
      <c r="E22" s="32"/>
      <c r="F22" s="28" t="s">
        <v>11</v>
      </c>
    </row>
    <row r="23" spans="1:6" ht="19.5" customHeight="1" x14ac:dyDescent="0.15">
      <c r="A23" s="10"/>
      <c r="B23" s="7" t="s">
        <v>12</v>
      </c>
      <c r="C23" s="7"/>
      <c r="D23" s="33">
        <f>SUM(D18:D22)</f>
        <v>130500</v>
      </c>
      <c r="E23" s="33">
        <f>SUM(E18:E22)</f>
        <v>13050</v>
      </c>
      <c r="F23" s="30">
        <f>SUM(D23:E23)</f>
        <v>143550</v>
      </c>
    </row>
    <row r="24" spans="1:6" ht="19.5" customHeight="1" x14ac:dyDescent="0.15">
      <c r="A24" s="4" t="s">
        <v>18</v>
      </c>
      <c r="B24" s="6"/>
      <c r="C24" s="6"/>
      <c r="D24" s="24"/>
      <c r="E24" s="24"/>
      <c r="F24" s="20"/>
    </row>
    <row r="25" spans="1:6" ht="19.5" customHeight="1" x14ac:dyDescent="0.15">
      <c r="A25" s="4"/>
      <c r="B25" s="8"/>
      <c r="C25" s="8"/>
      <c r="D25" s="24"/>
      <c r="E25" s="24"/>
      <c r="F25" s="20"/>
    </row>
    <row r="26" spans="1:6" ht="19.5" customHeight="1" x14ac:dyDescent="0.15">
      <c r="A26" s="4"/>
      <c r="B26" s="5"/>
      <c r="C26" s="5"/>
      <c r="D26" s="32"/>
      <c r="E26" s="32"/>
      <c r="F26" s="28" t="s">
        <v>11</v>
      </c>
    </row>
    <row r="27" spans="1:6" ht="19.5" customHeight="1" x14ac:dyDescent="0.15">
      <c r="A27" s="4"/>
      <c r="B27" s="7" t="s">
        <v>12</v>
      </c>
      <c r="C27" s="7"/>
      <c r="D27" s="29">
        <f>SUM(D24:D26)</f>
        <v>0</v>
      </c>
      <c r="E27" s="29">
        <f>SUM(E24:E26)</f>
        <v>0</v>
      </c>
      <c r="F27" s="30">
        <f>SUM(D27:E27)</f>
        <v>0</v>
      </c>
    </row>
    <row r="28" spans="1:6" ht="19.5" customHeight="1" x14ac:dyDescent="0.15">
      <c r="A28" s="10" t="s">
        <v>19</v>
      </c>
      <c r="B28" s="6"/>
      <c r="C28" s="6"/>
      <c r="D28" s="31"/>
      <c r="E28" s="31"/>
      <c r="F28" s="20"/>
    </row>
    <row r="29" spans="1:6" ht="19.5" customHeight="1" x14ac:dyDescent="0.15">
      <c r="A29" s="10"/>
      <c r="B29" s="8"/>
      <c r="C29" s="8"/>
      <c r="D29" s="24"/>
      <c r="E29" s="24"/>
      <c r="F29" s="20"/>
    </row>
    <row r="30" spans="1:6" ht="19.5" customHeight="1" x14ac:dyDescent="0.15">
      <c r="A30" s="10"/>
      <c r="B30" s="5"/>
      <c r="C30" s="5"/>
      <c r="D30" s="32"/>
      <c r="E30" s="32"/>
      <c r="F30" s="28" t="s">
        <v>11</v>
      </c>
    </row>
    <row r="31" spans="1:6" ht="19.5" customHeight="1" x14ac:dyDescent="0.15">
      <c r="A31" s="10"/>
      <c r="B31" s="7" t="s">
        <v>12</v>
      </c>
      <c r="C31" s="7"/>
      <c r="D31" s="33">
        <f>SUM(D28:D30)</f>
        <v>0</v>
      </c>
      <c r="E31" s="33">
        <f>SUM(E28:E30)</f>
        <v>0</v>
      </c>
      <c r="F31" s="30">
        <f>SUM(D31:E31)</f>
        <v>0</v>
      </c>
    </row>
    <row r="32" spans="1:6" ht="19.5" customHeight="1" x14ac:dyDescent="0.15">
      <c r="A32" s="2" t="s">
        <v>20</v>
      </c>
      <c r="B32" s="6"/>
      <c r="C32" s="6"/>
      <c r="D32" s="24"/>
      <c r="E32" s="24"/>
      <c r="F32" s="20"/>
    </row>
    <row r="33" spans="1:6" ht="19.5" customHeight="1" x14ac:dyDescent="0.15">
      <c r="A33" s="2"/>
      <c r="B33" s="8"/>
      <c r="C33" s="8"/>
      <c r="D33" s="24"/>
      <c r="E33" s="24"/>
      <c r="F33" s="20"/>
    </row>
    <row r="34" spans="1:6" ht="19.5" customHeight="1" x14ac:dyDescent="0.15">
      <c r="A34" s="2"/>
      <c r="B34" s="5"/>
      <c r="C34" s="5"/>
      <c r="D34" s="32"/>
      <c r="E34" s="32"/>
      <c r="F34" s="28" t="s">
        <v>11</v>
      </c>
    </row>
    <row r="35" spans="1:6" ht="19.5" customHeight="1" x14ac:dyDescent="0.15">
      <c r="A35" s="2"/>
      <c r="B35" s="7" t="s">
        <v>12</v>
      </c>
      <c r="C35" s="7"/>
      <c r="D35" s="29">
        <f>SUM(D32:D34)</f>
        <v>0</v>
      </c>
      <c r="E35" s="29">
        <f>SUM(E32:E34)</f>
        <v>0</v>
      </c>
      <c r="F35" s="30">
        <f>SUM(D35:E35)</f>
        <v>0</v>
      </c>
    </row>
    <row r="36" spans="1:6" ht="19.5" customHeight="1" x14ac:dyDescent="0.15">
      <c r="A36" s="10" t="s">
        <v>21</v>
      </c>
      <c r="B36" s="6" t="s">
        <v>22</v>
      </c>
      <c r="C36" s="6"/>
      <c r="D36" s="31">
        <v>100000</v>
      </c>
      <c r="E36" s="31">
        <v>10000</v>
      </c>
      <c r="F36" s="20"/>
    </row>
    <row r="37" spans="1:6" ht="19.5" customHeight="1" x14ac:dyDescent="0.15">
      <c r="A37" s="10"/>
      <c r="B37" s="5" t="s">
        <v>23</v>
      </c>
      <c r="C37" s="5"/>
      <c r="D37" s="24">
        <v>1000</v>
      </c>
      <c r="E37" s="24">
        <v>100</v>
      </c>
      <c r="F37" s="20"/>
    </row>
    <row r="38" spans="1:6" ht="19.5" customHeight="1" x14ac:dyDescent="0.15">
      <c r="A38" s="10"/>
      <c r="B38" s="5"/>
      <c r="C38" s="5"/>
      <c r="D38" s="32"/>
      <c r="E38" s="32"/>
      <c r="F38" s="28" t="s">
        <v>11</v>
      </c>
    </row>
    <row r="39" spans="1:6" ht="19.5" customHeight="1" x14ac:dyDescent="0.15">
      <c r="A39" s="10"/>
      <c r="B39" s="7" t="s">
        <v>12</v>
      </c>
      <c r="C39" s="7"/>
      <c r="D39" s="33">
        <f>SUM(D36:D38)</f>
        <v>101000</v>
      </c>
      <c r="E39" s="33">
        <f>SUM(E36:E38)</f>
        <v>10100</v>
      </c>
      <c r="F39" s="30">
        <f>SUM(D39:E39)</f>
        <v>111100</v>
      </c>
    </row>
    <row r="40" spans="1:6" ht="19.5" customHeight="1" x14ac:dyDescent="0.15">
      <c r="A40" s="4" t="s">
        <v>24</v>
      </c>
      <c r="B40" s="6" t="s">
        <v>25</v>
      </c>
      <c r="C40" s="6"/>
      <c r="D40" s="24">
        <v>20000</v>
      </c>
      <c r="E40" s="24">
        <v>2000</v>
      </c>
      <c r="F40" s="20"/>
    </row>
    <row r="41" spans="1:6" ht="19.5" customHeight="1" x14ac:dyDescent="0.15">
      <c r="A41" s="4"/>
      <c r="B41" s="5" t="s">
        <v>26</v>
      </c>
      <c r="C41" s="5"/>
      <c r="D41" s="24">
        <v>50000</v>
      </c>
      <c r="E41" s="24">
        <v>5000</v>
      </c>
      <c r="F41" s="20"/>
    </row>
    <row r="42" spans="1:6" ht="19.5" customHeight="1" x14ac:dyDescent="0.15">
      <c r="A42" s="4"/>
      <c r="B42" s="5"/>
      <c r="C42" s="5"/>
      <c r="D42" s="32"/>
      <c r="E42" s="32"/>
      <c r="F42" s="28" t="s">
        <v>11</v>
      </c>
    </row>
    <row r="43" spans="1:6" ht="19.5" customHeight="1" x14ac:dyDescent="0.15">
      <c r="A43" s="4"/>
      <c r="B43" s="7" t="s">
        <v>12</v>
      </c>
      <c r="C43" s="7"/>
      <c r="D43" s="29">
        <f>SUM(D40:D42)</f>
        <v>70000</v>
      </c>
      <c r="E43" s="29">
        <f>SUM(E40:E42)</f>
        <v>7000</v>
      </c>
      <c r="F43" s="30">
        <f>SUM(D43:E43)</f>
        <v>77000</v>
      </c>
    </row>
    <row r="44" spans="1:6" ht="19.5" customHeight="1" x14ac:dyDescent="0.15">
      <c r="A44" s="1" t="s">
        <v>27</v>
      </c>
      <c r="B44" s="6"/>
      <c r="C44" s="6"/>
      <c r="D44" s="31"/>
      <c r="E44" s="31"/>
      <c r="F44" s="20"/>
    </row>
    <row r="45" spans="1:6" ht="19.5" customHeight="1" x14ac:dyDescent="0.15">
      <c r="A45" s="1"/>
      <c r="B45" s="8"/>
      <c r="C45" s="8"/>
      <c r="D45" s="24"/>
      <c r="E45" s="24"/>
      <c r="F45" s="20"/>
    </row>
    <row r="46" spans="1:6" ht="19.5" customHeight="1" x14ac:dyDescent="0.15">
      <c r="A46" s="1"/>
      <c r="B46" s="5"/>
      <c r="C46" s="5"/>
      <c r="D46" s="32"/>
      <c r="E46" s="32"/>
      <c r="F46" s="28" t="s">
        <v>11</v>
      </c>
    </row>
    <row r="47" spans="1:6" ht="19.5" customHeight="1" x14ac:dyDescent="0.15">
      <c r="A47" s="1"/>
      <c r="B47" s="95" t="s">
        <v>12</v>
      </c>
      <c r="C47" s="95"/>
      <c r="D47" s="36">
        <f>SUM(D44:D46)</f>
        <v>0</v>
      </c>
      <c r="E47" s="36">
        <f>SUM(E44:E46)</f>
        <v>0</v>
      </c>
      <c r="F47" s="30">
        <f>SUM(D47:E47)</f>
        <v>0</v>
      </c>
    </row>
    <row r="48" spans="1:6" ht="24.75" customHeight="1" x14ac:dyDescent="0.15">
      <c r="A48" s="37"/>
      <c r="B48" s="38"/>
      <c r="C48" s="39"/>
      <c r="D48" s="40" t="s">
        <v>8</v>
      </c>
      <c r="E48" s="40" t="s">
        <v>9</v>
      </c>
      <c r="F48" s="41" t="s">
        <v>28</v>
      </c>
    </row>
    <row r="49" spans="1:7" ht="24.75" customHeight="1" x14ac:dyDescent="0.15">
      <c r="A49" s="42"/>
      <c r="B49" s="96" t="s">
        <v>29</v>
      </c>
      <c r="C49" s="96"/>
      <c r="D49" s="43">
        <f>+D10+D13+D17+D23+D27+D31+D35+D39+D43+D47</f>
        <v>301500</v>
      </c>
      <c r="E49" s="43">
        <f>+E10+E13+E17+E23+E27+E31+E35+E39+E43+E47</f>
        <v>30150</v>
      </c>
      <c r="F49" s="44">
        <f>SUM(D49:E49)</f>
        <v>331650</v>
      </c>
      <c r="G49" s="45" t="str">
        <f>IF(SUM(F10,F13,F17,F23,F27,F31,F35,F39,F43,F47)=F49,"OK","NG")</f>
        <v>OK</v>
      </c>
    </row>
    <row r="50" spans="1:7" ht="5.25" customHeight="1" x14ac:dyDescent="0.15">
      <c r="A50" s="20"/>
      <c r="B50" s="20"/>
      <c r="C50" s="20"/>
      <c r="D50" s="46"/>
      <c r="E50" s="46"/>
      <c r="F50" s="20"/>
    </row>
    <row r="51" spans="1:7" ht="14.25" x14ac:dyDescent="0.15">
      <c r="A51" s="47" t="s">
        <v>30</v>
      </c>
      <c r="B51" s="20"/>
      <c r="C51" s="20"/>
      <c r="D51" s="46"/>
      <c r="E51" s="46"/>
      <c r="F51" s="20"/>
    </row>
    <row r="52" spans="1:7" ht="14.25" x14ac:dyDescent="0.15">
      <c r="A52" s="47" t="s">
        <v>31</v>
      </c>
      <c r="B52" s="20"/>
      <c r="C52" s="20"/>
      <c r="D52" s="20"/>
      <c r="E52" s="20"/>
      <c r="F52" s="20"/>
    </row>
  </sheetData>
  <sheetProtection sheet="1" objects="1" scenarios="1" insertRows="0"/>
  <mergeCells count="53">
    <mergeCell ref="B49:C49"/>
    <mergeCell ref="A44:A47"/>
    <mergeCell ref="B44:C44"/>
    <mergeCell ref="B45:C45"/>
    <mergeCell ref="B46:C46"/>
    <mergeCell ref="B47:C47"/>
    <mergeCell ref="A40:A43"/>
    <mergeCell ref="B40:C40"/>
    <mergeCell ref="B41:C41"/>
    <mergeCell ref="B42:C42"/>
    <mergeCell ref="B43:C43"/>
    <mergeCell ref="A36:A39"/>
    <mergeCell ref="B36:C36"/>
    <mergeCell ref="B37:C37"/>
    <mergeCell ref="B38:C38"/>
    <mergeCell ref="B39:C39"/>
    <mergeCell ref="A32:A35"/>
    <mergeCell ref="B32:C32"/>
    <mergeCell ref="B33:C33"/>
    <mergeCell ref="B34:C34"/>
    <mergeCell ref="B35:C35"/>
    <mergeCell ref="A28:A31"/>
    <mergeCell ref="B28:C28"/>
    <mergeCell ref="B29:C29"/>
    <mergeCell ref="B30:C30"/>
    <mergeCell ref="B31:C31"/>
    <mergeCell ref="A24:A27"/>
    <mergeCell ref="B24:C24"/>
    <mergeCell ref="B25:C25"/>
    <mergeCell ref="B26:C26"/>
    <mergeCell ref="B27:C27"/>
    <mergeCell ref="A18:A23"/>
    <mergeCell ref="B18:C18"/>
    <mergeCell ref="B21:C21"/>
    <mergeCell ref="B22:C22"/>
    <mergeCell ref="B23:C23"/>
    <mergeCell ref="A11:A13"/>
    <mergeCell ref="B11:C11"/>
    <mergeCell ref="B12:C12"/>
    <mergeCell ref="B13:C13"/>
    <mergeCell ref="A14:A17"/>
    <mergeCell ref="B14:C14"/>
    <mergeCell ref="B15:C15"/>
    <mergeCell ref="B16:C16"/>
    <mergeCell ref="B17:C17"/>
    <mergeCell ref="D2:F2"/>
    <mergeCell ref="D3:F3"/>
    <mergeCell ref="A4:F5"/>
    <mergeCell ref="B7:C7"/>
    <mergeCell ref="A8:A10"/>
    <mergeCell ref="B8:C8"/>
    <mergeCell ref="B9:C9"/>
    <mergeCell ref="B10:C10"/>
  </mergeCells>
  <phoneticPr fontId="24"/>
  <printOptions horizontalCentered="1"/>
  <pageMargins left="0.51180555555555596" right="0.47222222222222199" top="0.59027777777777801" bottom="0.59027777777777801" header="0.511811023622047" footer="0.511811023622047"/>
  <pageSetup paperSize="9" scale="79" fitToHeight="0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3"/>
  <sheetViews>
    <sheetView tabSelected="1" view="pageBreakPreview" zoomScale="65" zoomScaleNormal="100" zoomScalePageLayoutView="65" workbookViewId="0">
      <selection activeCell="B5" sqref="B5"/>
    </sheetView>
  </sheetViews>
  <sheetFormatPr defaultColWidth="9" defaultRowHeight="14.25" x14ac:dyDescent="0.15"/>
  <cols>
    <col min="1" max="1" width="0.875" style="48" customWidth="1"/>
    <col min="2" max="2" width="23.125" style="48" customWidth="1"/>
    <col min="3" max="5" width="21.25" style="48" customWidth="1"/>
    <col min="6" max="6" width="9.5" style="48" customWidth="1"/>
    <col min="7" max="7" width="24.375" style="48" customWidth="1"/>
    <col min="8" max="16384" width="9" style="48"/>
  </cols>
  <sheetData>
    <row r="1" spans="2:5" x14ac:dyDescent="0.15">
      <c r="B1" s="49" t="s">
        <v>32</v>
      </c>
      <c r="C1" s="49"/>
    </row>
    <row r="2" spans="2:5" ht="26.25" customHeight="1" x14ac:dyDescent="0.15">
      <c r="B2" s="49"/>
      <c r="C2" s="50" t="s">
        <v>33</v>
      </c>
      <c r="D2" s="97" t="str">
        <f>様式４!D2</f>
        <v>○○商店街振興組合（○○商店会）</v>
      </c>
      <c r="E2" s="97"/>
    </row>
    <row r="3" spans="2:5" ht="26.25" customHeight="1" x14ac:dyDescent="0.15">
      <c r="C3" s="51" t="s">
        <v>3</v>
      </c>
      <c r="D3" s="98" t="str">
        <f>様式４!D3</f>
        <v>例）第○回　○○商店街　まちの灯り</v>
      </c>
      <c r="E3" s="98"/>
    </row>
    <row r="4" spans="2:5" ht="49.5" customHeight="1" x14ac:dyDescent="0.15">
      <c r="B4" s="99" t="s">
        <v>68</v>
      </c>
      <c r="C4" s="99"/>
      <c r="D4" s="99"/>
      <c r="E4" s="99"/>
    </row>
    <row r="5" spans="2:5" ht="30" customHeight="1" x14ac:dyDescent="0.2">
      <c r="B5" s="52" t="s">
        <v>34</v>
      </c>
    </row>
    <row r="6" spans="2:5" ht="7.5" customHeight="1" x14ac:dyDescent="0.15"/>
    <row r="7" spans="2:5" ht="27.75" customHeight="1" x14ac:dyDescent="0.15">
      <c r="B7" s="53" t="s">
        <v>35</v>
      </c>
      <c r="C7" s="54" t="s">
        <v>8</v>
      </c>
      <c r="D7" s="55" t="s">
        <v>9</v>
      </c>
      <c r="E7" s="56" t="s">
        <v>36</v>
      </c>
    </row>
    <row r="8" spans="2:5" ht="27.75" customHeight="1" x14ac:dyDescent="0.15">
      <c r="B8" s="57" t="s">
        <v>10</v>
      </c>
      <c r="C8" s="58">
        <f>様式４!D10</f>
        <v>0</v>
      </c>
      <c r="D8" s="59">
        <f>様式４!E10</f>
        <v>0</v>
      </c>
      <c r="E8" s="60">
        <f t="shared" ref="E8:E18" si="0">C8+D8</f>
        <v>0</v>
      </c>
    </row>
    <row r="9" spans="2:5" ht="27.75" customHeight="1" x14ac:dyDescent="0.15">
      <c r="B9" s="57" t="s">
        <v>13</v>
      </c>
      <c r="C9" s="58">
        <f>様式４!D13</f>
        <v>0</v>
      </c>
      <c r="D9" s="59">
        <f>様式４!E13</f>
        <v>0</v>
      </c>
      <c r="E9" s="60">
        <f t="shared" si="0"/>
        <v>0</v>
      </c>
    </row>
    <row r="10" spans="2:5" ht="27.75" customHeight="1" x14ac:dyDescent="0.15">
      <c r="B10" s="57" t="s">
        <v>14</v>
      </c>
      <c r="C10" s="58">
        <f>様式４!D17</f>
        <v>0</v>
      </c>
      <c r="D10" s="59">
        <f>様式４!E17</f>
        <v>0</v>
      </c>
      <c r="E10" s="60">
        <f t="shared" si="0"/>
        <v>0</v>
      </c>
    </row>
    <row r="11" spans="2:5" ht="27.75" customHeight="1" x14ac:dyDescent="0.15">
      <c r="B11" s="57" t="s">
        <v>15</v>
      </c>
      <c r="C11" s="58">
        <f>様式４!D23</f>
        <v>130500</v>
      </c>
      <c r="D11" s="59">
        <f>様式４!E23</f>
        <v>13050</v>
      </c>
      <c r="E11" s="60">
        <f t="shared" si="0"/>
        <v>143550</v>
      </c>
    </row>
    <row r="12" spans="2:5" ht="27.75" customHeight="1" x14ac:dyDescent="0.15">
      <c r="B12" s="57" t="s">
        <v>18</v>
      </c>
      <c r="C12" s="58">
        <f>様式４!D27</f>
        <v>0</v>
      </c>
      <c r="D12" s="59">
        <f>様式４!E27</f>
        <v>0</v>
      </c>
      <c r="E12" s="60">
        <f t="shared" si="0"/>
        <v>0</v>
      </c>
    </row>
    <row r="13" spans="2:5" ht="27.75" customHeight="1" x14ac:dyDescent="0.15">
      <c r="B13" s="57" t="s">
        <v>19</v>
      </c>
      <c r="C13" s="58">
        <f>様式４!D31</f>
        <v>0</v>
      </c>
      <c r="D13" s="59">
        <f>様式４!E31</f>
        <v>0</v>
      </c>
      <c r="E13" s="60">
        <f t="shared" si="0"/>
        <v>0</v>
      </c>
    </row>
    <row r="14" spans="2:5" ht="27.75" customHeight="1" x14ac:dyDescent="0.15">
      <c r="B14" s="57" t="s">
        <v>37</v>
      </c>
      <c r="C14" s="58">
        <f>様式４!D35</f>
        <v>0</v>
      </c>
      <c r="D14" s="59">
        <f>様式４!E35</f>
        <v>0</v>
      </c>
      <c r="E14" s="60">
        <f t="shared" si="0"/>
        <v>0</v>
      </c>
    </row>
    <row r="15" spans="2:5" ht="27.75" customHeight="1" x14ac:dyDescent="0.15">
      <c r="B15" s="57" t="s">
        <v>21</v>
      </c>
      <c r="C15" s="58">
        <f>様式４!D39</f>
        <v>101000</v>
      </c>
      <c r="D15" s="59">
        <f>様式４!E39</f>
        <v>10100</v>
      </c>
      <c r="E15" s="60">
        <f t="shared" si="0"/>
        <v>111100</v>
      </c>
    </row>
    <row r="16" spans="2:5" ht="27.75" customHeight="1" x14ac:dyDescent="0.15">
      <c r="B16" s="57" t="s">
        <v>24</v>
      </c>
      <c r="C16" s="58">
        <f>様式４!D43</f>
        <v>70000</v>
      </c>
      <c r="D16" s="59">
        <f>様式４!E43</f>
        <v>7000</v>
      </c>
      <c r="E16" s="60">
        <f t="shared" si="0"/>
        <v>77000</v>
      </c>
    </row>
    <row r="17" spans="2:7" ht="27.75" customHeight="1" x14ac:dyDescent="0.15">
      <c r="B17" s="61" t="s">
        <v>27</v>
      </c>
      <c r="C17" s="62">
        <f>様式４!D47</f>
        <v>0</v>
      </c>
      <c r="D17" s="63">
        <f>様式４!E47</f>
        <v>0</v>
      </c>
      <c r="E17" s="64">
        <f t="shared" si="0"/>
        <v>0</v>
      </c>
    </row>
    <row r="18" spans="2:7" ht="27.75" customHeight="1" x14ac:dyDescent="0.15">
      <c r="B18" s="65" t="s">
        <v>29</v>
      </c>
      <c r="C18" s="66">
        <f>SUM(C8:C17)</f>
        <v>301500</v>
      </c>
      <c r="D18" s="67">
        <f>SUM(D8:D17)</f>
        <v>30150</v>
      </c>
      <c r="E18" s="68">
        <f t="shared" si="0"/>
        <v>331650</v>
      </c>
      <c r="F18" s="69" t="str">
        <f>IF(E18=SUM(E8:E17),"OK","NG")</f>
        <v>OK</v>
      </c>
    </row>
    <row r="19" spans="2:7" x14ac:dyDescent="0.15">
      <c r="B19" s="100" t="s">
        <v>38</v>
      </c>
      <c r="C19" s="100"/>
      <c r="D19" s="100"/>
      <c r="E19" s="100"/>
    </row>
    <row r="20" spans="2:7" ht="7.5" customHeight="1" x14ac:dyDescent="0.15"/>
    <row r="21" spans="2:7" ht="30" customHeight="1" x14ac:dyDescent="0.2">
      <c r="B21" s="70" t="s">
        <v>39</v>
      </c>
    </row>
    <row r="22" spans="2:7" ht="27" customHeight="1" x14ac:dyDescent="0.15">
      <c r="B22" s="71" t="s">
        <v>40</v>
      </c>
      <c r="C22" s="72" t="s">
        <v>41</v>
      </c>
      <c r="D22" s="101" t="s">
        <v>42</v>
      </c>
      <c r="E22" s="101"/>
      <c r="F22" s="73"/>
      <c r="G22" s="74" t="s">
        <v>43</v>
      </c>
    </row>
    <row r="23" spans="2:7" ht="27" customHeight="1" x14ac:dyDescent="0.15">
      <c r="B23" s="75" t="s">
        <v>44</v>
      </c>
      <c r="C23" s="76">
        <f>G23</f>
        <v>200000</v>
      </c>
      <c r="D23" s="102"/>
      <c r="E23" s="102"/>
      <c r="F23" s="77" t="str">
        <f>IF(C23=G23,"ＯＫ","札幌市補助金額に誤りがあります")</f>
        <v>ＯＫ</v>
      </c>
      <c r="G23" s="78">
        <f>IF(ROUNDDOWN(C18*2/3,-3)&gt;=200000,200000,ROUNDDOWN(C18*2/3,-3))</f>
        <v>200000</v>
      </c>
    </row>
    <row r="24" spans="2:7" ht="27" customHeight="1" x14ac:dyDescent="0.15">
      <c r="B24" s="79" t="s">
        <v>45</v>
      </c>
      <c r="C24" s="80">
        <v>131650</v>
      </c>
      <c r="D24" s="103"/>
      <c r="E24" s="103"/>
      <c r="G24" s="81" t="s">
        <v>46</v>
      </c>
    </row>
    <row r="25" spans="2:7" ht="27" customHeight="1" x14ac:dyDescent="0.15">
      <c r="B25" s="79"/>
      <c r="C25" s="80"/>
      <c r="D25" s="103"/>
      <c r="E25" s="103"/>
      <c r="G25" s="81" t="s">
        <v>47</v>
      </c>
    </row>
    <row r="26" spans="2:7" ht="27" customHeight="1" x14ac:dyDescent="0.15">
      <c r="B26" s="79"/>
      <c r="C26" s="82"/>
      <c r="D26" s="103"/>
      <c r="E26" s="103"/>
      <c r="G26" s="81" t="s">
        <v>48</v>
      </c>
    </row>
    <row r="27" spans="2:7" ht="27" customHeight="1" x14ac:dyDescent="0.15">
      <c r="B27" s="83"/>
      <c r="C27" s="84"/>
      <c r="D27" s="104"/>
      <c r="E27" s="104"/>
    </row>
    <row r="28" spans="2:7" ht="27" customHeight="1" x14ac:dyDescent="0.15">
      <c r="B28" s="85" t="s">
        <v>29</v>
      </c>
      <c r="C28" s="86">
        <f>SUM(C23:C27)</f>
        <v>331650</v>
      </c>
      <c r="D28" s="105"/>
      <c r="E28" s="105"/>
      <c r="F28" s="69" t="str">
        <f>IF(C28=E18,"OK","NG")</f>
        <v>OK</v>
      </c>
    </row>
    <row r="29" spans="2:7" ht="7.5" customHeight="1" x14ac:dyDescent="0.15"/>
    <row r="30" spans="2:7" x14ac:dyDescent="0.15">
      <c r="B30" s="87" t="s">
        <v>49</v>
      </c>
    </row>
    <row r="31" spans="2:7" ht="18" customHeight="1" x14ac:dyDescent="0.15">
      <c r="B31" s="106"/>
      <c r="C31" s="106"/>
      <c r="D31" s="106"/>
      <c r="E31" s="106"/>
    </row>
    <row r="32" spans="2:7" ht="18" customHeight="1" x14ac:dyDescent="0.15">
      <c r="B32" s="106"/>
      <c r="C32" s="106"/>
      <c r="D32" s="106"/>
      <c r="E32" s="106"/>
    </row>
    <row r="33" spans="2:5" ht="18" customHeight="1" x14ac:dyDescent="0.15">
      <c r="B33" s="106"/>
      <c r="C33" s="106"/>
      <c r="D33" s="106"/>
      <c r="E33" s="106"/>
    </row>
  </sheetData>
  <sheetProtection sheet="1" insertRows="0"/>
  <mergeCells count="12">
    <mergeCell ref="D28:E28"/>
    <mergeCell ref="B31:E33"/>
    <mergeCell ref="D23:E23"/>
    <mergeCell ref="D24:E24"/>
    <mergeCell ref="D25:E25"/>
    <mergeCell ref="D26:E26"/>
    <mergeCell ref="D27:E27"/>
    <mergeCell ref="D2:E2"/>
    <mergeCell ref="D3:E3"/>
    <mergeCell ref="B4:E4"/>
    <mergeCell ref="B19:E19"/>
    <mergeCell ref="D22:E22"/>
  </mergeCells>
  <phoneticPr fontId="24"/>
  <printOptions horizontalCentered="1"/>
  <pageMargins left="0.70833333333333304" right="0.70833333333333304" top="0.59027777777777801" bottom="0.59027777777777801" header="0.511811023622047" footer="0.511811023622047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33"/>
  <sheetViews>
    <sheetView view="pageBreakPreview" zoomScale="65" zoomScaleNormal="100" zoomScalePageLayoutView="65" workbookViewId="0">
      <selection activeCell="E5" sqref="E5"/>
    </sheetView>
  </sheetViews>
  <sheetFormatPr defaultColWidth="9" defaultRowHeight="14.25" x14ac:dyDescent="0.15"/>
  <cols>
    <col min="1" max="1" width="0.875" style="48" customWidth="1"/>
    <col min="2" max="2" width="23.125" style="48" customWidth="1"/>
    <col min="3" max="5" width="21.25" style="48" customWidth="1"/>
    <col min="6" max="6" width="9.5" style="48" customWidth="1"/>
    <col min="7" max="7" width="24.375" style="48" customWidth="1"/>
    <col min="8" max="8" width="9" style="48" hidden="1"/>
    <col min="9" max="16384" width="9" style="48"/>
  </cols>
  <sheetData>
    <row r="1" spans="2:5" x14ac:dyDescent="0.15">
      <c r="B1" s="88" t="s">
        <v>50</v>
      </c>
    </row>
    <row r="2" spans="2:5" ht="26.25" customHeight="1" x14ac:dyDescent="0.15">
      <c r="C2" s="89" t="s">
        <v>51</v>
      </c>
      <c r="D2" s="97" t="str">
        <f>様式４!D2</f>
        <v>○○商店街振興組合（○○商店会）</v>
      </c>
      <c r="E2" s="97"/>
    </row>
    <row r="3" spans="2:5" ht="26.25" customHeight="1" x14ac:dyDescent="0.15">
      <c r="C3" s="51" t="s">
        <v>3</v>
      </c>
      <c r="D3" s="98" t="str">
        <f>様式４!D3</f>
        <v>例）第○回　○○商店街　まちの灯り</v>
      </c>
      <c r="E3" s="98"/>
    </row>
    <row r="4" spans="2:5" ht="49.5" customHeight="1" x14ac:dyDescent="0.15">
      <c r="B4" s="107" t="s">
        <v>52</v>
      </c>
      <c r="C4" s="107"/>
      <c r="D4" s="107"/>
      <c r="E4" s="107"/>
    </row>
    <row r="5" spans="2:5" ht="30" customHeight="1" x14ac:dyDescent="0.2">
      <c r="B5" s="52" t="s">
        <v>34</v>
      </c>
      <c r="D5" s="90" t="s">
        <v>53</v>
      </c>
      <c r="E5" s="91"/>
    </row>
    <row r="6" spans="2:5" ht="7.5" customHeight="1" x14ac:dyDescent="0.15"/>
    <row r="7" spans="2:5" ht="27.75" customHeight="1" x14ac:dyDescent="0.15">
      <c r="B7" s="53" t="s">
        <v>35</v>
      </c>
      <c r="C7" s="54" t="s">
        <v>8</v>
      </c>
      <c r="D7" s="92" t="s">
        <v>9</v>
      </c>
      <c r="E7" s="56" t="s">
        <v>36</v>
      </c>
    </row>
    <row r="8" spans="2:5" ht="27.75" customHeight="1" x14ac:dyDescent="0.15">
      <c r="B8" s="57" t="s">
        <v>10</v>
      </c>
      <c r="C8" s="58">
        <f>様式４!D10</f>
        <v>0</v>
      </c>
      <c r="D8" s="59">
        <f>様式４!E10</f>
        <v>0</v>
      </c>
      <c r="E8" s="60">
        <f t="shared" ref="E8:E18" si="0">C8+D8</f>
        <v>0</v>
      </c>
    </row>
    <row r="9" spans="2:5" ht="27.75" customHeight="1" x14ac:dyDescent="0.15">
      <c r="B9" s="57" t="s">
        <v>13</v>
      </c>
      <c r="C9" s="58">
        <f>様式４!D13</f>
        <v>0</v>
      </c>
      <c r="D9" s="59">
        <f>様式４!E13</f>
        <v>0</v>
      </c>
      <c r="E9" s="60">
        <f t="shared" si="0"/>
        <v>0</v>
      </c>
    </row>
    <row r="10" spans="2:5" ht="27.75" customHeight="1" x14ac:dyDescent="0.15">
      <c r="B10" s="57" t="s">
        <v>14</v>
      </c>
      <c r="C10" s="58">
        <f>様式４!D17</f>
        <v>0</v>
      </c>
      <c r="D10" s="59">
        <f>様式４!E17</f>
        <v>0</v>
      </c>
      <c r="E10" s="60">
        <f t="shared" si="0"/>
        <v>0</v>
      </c>
    </row>
    <row r="11" spans="2:5" ht="27.75" customHeight="1" x14ac:dyDescent="0.15">
      <c r="B11" s="57" t="s">
        <v>15</v>
      </c>
      <c r="C11" s="58">
        <f>様式４!D23</f>
        <v>130500</v>
      </c>
      <c r="D11" s="59">
        <f>様式４!E23</f>
        <v>13050</v>
      </c>
      <c r="E11" s="60">
        <f t="shared" si="0"/>
        <v>143550</v>
      </c>
    </row>
    <row r="12" spans="2:5" ht="27.75" customHeight="1" x14ac:dyDescent="0.15">
      <c r="B12" s="57" t="s">
        <v>18</v>
      </c>
      <c r="C12" s="58">
        <f>様式４!D27</f>
        <v>0</v>
      </c>
      <c r="D12" s="59">
        <f>様式４!E27</f>
        <v>0</v>
      </c>
      <c r="E12" s="60">
        <f t="shared" si="0"/>
        <v>0</v>
      </c>
    </row>
    <row r="13" spans="2:5" ht="27.75" customHeight="1" x14ac:dyDescent="0.15">
      <c r="B13" s="57" t="s">
        <v>19</v>
      </c>
      <c r="C13" s="58">
        <f>様式４!D31</f>
        <v>0</v>
      </c>
      <c r="D13" s="59">
        <f>様式４!E31</f>
        <v>0</v>
      </c>
      <c r="E13" s="60">
        <f t="shared" si="0"/>
        <v>0</v>
      </c>
    </row>
    <row r="14" spans="2:5" ht="27.75" customHeight="1" x14ac:dyDescent="0.15">
      <c r="B14" s="57" t="s">
        <v>37</v>
      </c>
      <c r="C14" s="58">
        <f>様式４!D35</f>
        <v>0</v>
      </c>
      <c r="D14" s="59">
        <f>様式４!E35</f>
        <v>0</v>
      </c>
      <c r="E14" s="60">
        <f t="shared" si="0"/>
        <v>0</v>
      </c>
    </row>
    <row r="15" spans="2:5" ht="27.75" customHeight="1" x14ac:dyDescent="0.15">
      <c r="B15" s="57" t="s">
        <v>21</v>
      </c>
      <c r="C15" s="58">
        <f>様式４!D39</f>
        <v>101000</v>
      </c>
      <c r="D15" s="59">
        <f>様式４!E39</f>
        <v>10100</v>
      </c>
      <c r="E15" s="60">
        <f t="shared" si="0"/>
        <v>111100</v>
      </c>
    </row>
    <row r="16" spans="2:5" ht="27.75" customHeight="1" x14ac:dyDescent="0.15">
      <c r="B16" s="57" t="s">
        <v>24</v>
      </c>
      <c r="C16" s="58">
        <f>様式４!D43</f>
        <v>70000</v>
      </c>
      <c r="D16" s="59">
        <f>様式４!E43</f>
        <v>7000</v>
      </c>
      <c r="E16" s="60">
        <f t="shared" si="0"/>
        <v>77000</v>
      </c>
    </row>
    <row r="17" spans="2:8" ht="27.75" customHeight="1" x14ac:dyDescent="0.15">
      <c r="B17" s="61" t="s">
        <v>27</v>
      </c>
      <c r="C17" s="62">
        <f>様式４!D47</f>
        <v>0</v>
      </c>
      <c r="D17" s="63">
        <f>様式４!E47</f>
        <v>0</v>
      </c>
      <c r="E17" s="64">
        <f t="shared" si="0"/>
        <v>0</v>
      </c>
    </row>
    <row r="18" spans="2:8" ht="27.75" customHeight="1" x14ac:dyDescent="0.15">
      <c r="B18" s="65" t="s">
        <v>29</v>
      </c>
      <c r="C18" s="66">
        <f>SUM(C8:C17)</f>
        <v>301500</v>
      </c>
      <c r="D18" s="67">
        <f>SUM(D8:D17)</f>
        <v>30150</v>
      </c>
      <c r="E18" s="68">
        <f t="shared" si="0"/>
        <v>331650</v>
      </c>
      <c r="F18" s="69" t="str">
        <f>IF(E18=SUM(E8:E17),"OK","NG")</f>
        <v>OK</v>
      </c>
    </row>
    <row r="19" spans="2:8" x14ac:dyDescent="0.15">
      <c r="B19" s="100" t="s">
        <v>38</v>
      </c>
      <c r="C19" s="100"/>
      <c r="D19" s="100"/>
      <c r="E19" s="100"/>
    </row>
    <row r="20" spans="2:8" ht="7.5" customHeight="1" x14ac:dyDescent="0.15"/>
    <row r="21" spans="2:8" ht="30" customHeight="1" x14ac:dyDescent="0.2">
      <c r="B21" s="70" t="s">
        <v>39</v>
      </c>
    </row>
    <row r="22" spans="2:8" ht="27" customHeight="1" x14ac:dyDescent="0.15">
      <c r="B22" s="71" t="s">
        <v>40</v>
      </c>
      <c r="C22" s="72" t="s">
        <v>41</v>
      </c>
      <c r="D22" s="101" t="s">
        <v>42</v>
      </c>
      <c r="E22" s="101"/>
      <c r="F22" s="73"/>
      <c r="G22" s="74" t="s">
        <v>43</v>
      </c>
    </row>
    <row r="23" spans="2:8" ht="27" customHeight="1" x14ac:dyDescent="0.15">
      <c r="B23" s="75" t="s">
        <v>44</v>
      </c>
      <c r="C23" s="76" t="e">
        <f>G23</f>
        <v>#N/A</v>
      </c>
      <c r="D23" s="102"/>
      <c r="E23" s="102"/>
      <c r="F23" s="77" t="e">
        <f>IF(C23=G23,"ＯＫ","札幌市補助金額に誤りがあります")</f>
        <v>#N/A</v>
      </c>
      <c r="G23" s="78" t="e">
        <f t="array" ref="G23">_xlfn.IFS(E5=2,IF(ROUNDDOWN(C18*2/3,-3)&gt;=500000,500000,ROUNDDOWN(C18*2/3,-3)),E5=3,IF(ROUNDDOWN(C18*2/3,-3)&gt;=750000,750000,ROUNDDOWN(C18*2/3,-3)),E5&gt;=4,IF(ROUNDDOWN(C18*2/3,-3)&gt;=1000000,1000000,ROUNDDOWN(C18*2/3,-3)))</f>
        <v>#N/A</v>
      </c>
      <c r="H23" s="48">
        <v>2</v>
      </c>
    </row>
    <row r="24" spans="2:8" ht="27" customHeight="1" x14ac:dyDescent="0.15">
      <c r="B24" s="79"/>
      <c r="C24" s="80"/>
      <c r="D24" s="103"/>
      <c r="E24" s="103"/>
      <c r="G24" s="81" t="s">
        <v>54</v>
      </c>
      <c r="H24" s="48">
        <v>3</v>
      </c>
    </row>
    <row r="25" spans="2:8" ht="27" customHeight="1" x14ac:dyDescent="0.15">
      <c r="B25" s="79"/>
      <c r="C25" s="80"/>
      <c r="D25" s="103"/>
      <c r="E25" s="103"/>
      <c r="G25" s="81" t="s">
        <v>47</v>
      </c>
      <c r="H25" s="48">
        <v>4</v>
      </c>
    </row>
    <row r="26" spans="2:8" ht="27" customHeight="1" x14ac:dyDescent="0.15">
      <c r="B26" s="79"/>
      <c r="C26" s="82"/>
      <c r="D26" s="103"/>
      <c r="E26" s="103"/>
      <c r="G26" s="81" t="s">
        <v>55</v>
      </c>
      <c r="H26" s="48">
        <v>5</v>
      </c>
    </row>
    <row r="27" spans="2:8" ht="27" customHeight="1" x14ac:dyDescent="0.15">
      <c r="B27" s="83"/>
      <c r="C27" s="84"/>
      <c r="D27" s="104"/>
      <c r="E27" s="104"/>
      <c r="H27" s="48">
        <v>6</v>
      </c>
    </row>
    <row r="28" spans="2:8" ht="27" customHeight="1" x14ac:dyDescent="0.15">
      <c r="B28" s="85" t="s">
        <v>29</v>
      </c>
      <c r="C28" s="86" t="e">
        <f>SUM(C23:C27)</f>
        <v>#N/A</v>
      </c>
      <c r="D28" s="105"/>
      <c r="E28" s="105"/>
      <c r="F28" s="69" t="e">
        <f>IF(C28=E18,"OK","NG")</f>
        <v>#N/A</v>
      </c>
      <c r="H28" s="48">
        <v>7</v>
      </c>
    </row>
    <row r="29" spans="2:8" ht="7.5" customHeight="1" x14ac:dyDescent="0.15">
      <c r="H29" s="48">
        <v>8</v>
      </c>
    </row>
    <row r="30" spans="2:8" x14ac:dyDescent="0.15">
      <c r="B30" s="87" t="s">
        <v>49</v>
      </c>
      <c r="H30" s="48">
        <v>9</v>
      </c>
    </row>
    <row r="31" spans="2:8" ht="18" customHeight="1" x14ac:dyDescent="0.15">
      <c r="B31" s="106"/>
      <c r="C31" s="106"/>
      <c r="D31" s="106"/>
      <c r="E31" s="106"/>
      <c r="H31" s="48">
        <v>10</v>
      </c>
    </row>
    <row r="32" spans="2:8" ht="18" customHeight="1" x14ac:dyDescent="0.15">
      <c r="B32" s="106"/>
      <c r="C32" s="106"/>
      <c r="D32" s="106"/>
      <c r="E32" s="106"/>
    </row>
    <row r="33" spans="2:5" ht="18" customHeight="1" x14ac:dyDescent="0.15">
      <c r="B33" s="106"/>
      <c r="C33" s="106"/>
      <c r="D33" s="106"/>
      <c r="E33" s="106"/>
    </row>
  </sheetData>
  <sheetProtection sheet="1" objects="1" scenarios="1" insertRows="0"/>
  <mergeCells count="12">
    <mergeCell ref="D28:E28"/>
    <mergeCell ref="B31:E33"/>
    <mergeCell ref="D23:E23"/>
    <mergeCell ref="D24:E24"/>
    <mergeCell ref="D25:E25"/>
    <mergeCell ref="D26:E26"/>
    <mergeCell ref="D27:E27"/>
    <mergeCell ref="D2:E2"/>
    <mergeCell ref="D3:E3"/>
    <mergeCell ref="B4:E4"/>
    <mergeCell ref="B19:E19"/>
    <mergeCell ref="D22:E22"/>
  </mergeCells>
  <phoneticPr fontId="24"/>
  <dataValidations count="1">
    <dataValidation type="list" allowBlank="1" showInputMessage="1" showErrorMessage="1" sqref="E5" xr:uid="{00000000-0002-0000-0200-000000000000}">
      <formula1>$H$23:$H$31</formula1>
      <formula2>0</formula2>
    </dataValidation>
  </dataValidations>
  <printOptions horizontalCentered="1"/>
  <pageMargins left="0.70833333333333304" right="0.70833333333333304" top="0.59027777777777801" bottom="0.59027777777777801" header="0.511811023622047" footer="0.511811023622047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33"/>
  <sheetViews>
    <sheetView view="pageBreakPreview" zoomScale="65" zoomScaleNormal="100" zoomScalePageLayoutView="65" workbookViewId="0">
      <selection activeCell="C23" sqref="C23"/>
    </sheetView>
  </sheetViews>
  <sheetFormatPr defaultColWidth="9" defaultRowHeight="14.25" x14ac:dyDescent="0.15"/>
  <cols>
    <col min="1" max="1" width="0.875" style="48" customWidth="1"/>
    <col min="2" max="2" width="23.125" style="48" customWidth="1"/>
    <col min="3" max="5" width="21.25" style="48" customWidth="1"/>
    <col min="6" max="6" width="9.5" style="48" customWidth="1"/>
    <col min="7" max="7" width="24.375" style="48" customWidth="1"/>
    <col min="8" max="16384" width="9" style="48"/>
  </cols>
  <sheetData>
    <row r="1" spans="2:5" x14ac:dyDescent="0.15">
      <c r="B1" s="48" t="s">
        <v>56</v>
      </c>
    </row>
    <row r="2" spans="2:5" ht="26.25" customHeight="1" x14ac:dyDescent="0.15">
      <c r="C2" s="89" t="s">
        <v>33</v>
      </c>
      <c r="D2" s="97" t="str">
        <f>様式４!D2</f>
        <v>○○商店街振興組合（○○商店会）</v>
      </c>
      <c r="E2" s="97"/>
    </row>
    <row r="3" spans="2:5" ht="26.25" customHeight="1" x14ac:dyDescent="0.15">
      <c r="C3" s="51" t="s">
        <v>3</v>
      </c>
      <c r="D3" s="98" t="str">
        <f>様式４!D3</f>
        <v>例）第○回　○○商店街　まちの灯り</v>
      </c>
      <c r="E3" s="98"/>
    </row>
    <row r="4" spans="2:5" ht="49.5" customHeight="1" x14ac:dyDescent="0.15">
      <c r="B4" s="107" t="s">
        <v>57</v>
      </c>
      <c r="C4" s="107"/>
      <c r="D4" s="107"/>
      <c r="E4" s="107"/>
    </row>
    <row r="5" spans="2:5" ht="30" customHeight="1" x14ac:dyDescent="0.2">
      <c r="B5" s="52" t="s">
        <v>34</v>
      </c>
    </row>
    <row r="6" spans="2:5" ht="7.5" customHeight="1" x14ac:dyDescent="0.15"/>
    <row r="7" spans="2:5" ht="27.75" customHeight="1" x14ac:dyDescent="0.15">
      <c r="B7" s="53" t="s">
        <v>35</v>
      </c>
      <c r="C7" s="54" t="s">
        <v>8</v>
      </c>
      <c r="D7" s="92" t="s">
        <v>9</v>
      </c>
      <c r="E7" s="56" t="s">
        <v>36</v>
      </c>
    </row>
    <row r="8" spans="2:5" ht="27.75" customHeight="1" x14ac:dyDescent="0.15">
      <c r="B8" s="57" t="s">
        <v>10</v>
      </c>
      <c r="C8" s="58">
        <f>様式４!D10</f>
        <v>0</v>
      </c>
      <c r="D8" s="59">
        <f>様式４!E10</f>
        <v>0</v>
      </c>
      <c r="E8" s="60">
        <f t="shared" ref="E8:E18" si="0">C8+D8</f>
        <v>0</v>
      </c>
    </row>
    <row r="9" spans="2:5" ht="27.75" customHeight="1" x14ac:dyDescent="0.15">
      <c r="B9" s="57" t="s">
        <v>13</v>
      </c>
      <c r="C9" s="58">
        <f>様式４!D13</f>
        <v>0</v>
      </c>
      <c r="D9" s="59">
        <f>様式４!E13</f>
        <v>0</v>
      </c>
      <c r="E9" s="60">
        <f t="shared" si="0"/>
        <v>0</v>
      </c>
    </row>
    <row r="10" spans="2:5" ht="27.75" customHeight="1" x14ac:dyDescent="0.15">
      <c r="B10" s="57" t="s">
        <v>14</v>
      </c>
      <c r="C10" s="58">
        <f>様式４!D17</f>
        <v>0</v>
      </c>
      <c r="D10" s="59">
        <f>様式４!E17</f>
        <v>0</v>
      </c>
      <c r="E10" s="60">
        <f t="shared" si="0"/>
        <v>0</v>
      </c>
    </row>
    <row r="11" spans="2:5" ht="27.75" customHeight="1" x14ac:dyDescent="0.15">
      <c r="B11" s="57" t="s">
        <v>15</v>
      </c>
      <c r="C11" s="58">
        <f>様式４!D23</f>
        <v>130500</v>
      </c>
      <c r="D11" s="59">
        <f>様式４!E23</f>
        <v>13050</v>
      </c>
      <c r="E11" s="60">
        <f t="shared" si="0"/>
        <v>143550</v>
      </c>
    </row>
    <row r="12" spans="2:5" ht="27.75" customHeight="1" x14ac:dyDescent="0.15">
      <c r="B12" s="57" t="s">
        <v>18</v>
      </c>
      <c r="C12" s="58">
        <f>様式４!D27</f>
        <v>0</v>
      </c>
      <c r="D12" s="59">
        <f>様式４!E27</f>
        <v>0</v>
      </c>
      <c r="E12" s="60">
        <f t="shared" si="0"/>
        <v>0</v>
      </c>
    </row>
    <row r="13" spans="2:5" ht="27.75" customHeight="1" x14ac:dyDescent="0.15">
      <c r="B13" s="57" t="s">
        <v>19</v>
      </c>
      <c r="C13" s="58">
        <f>様式４!D31</f>
        <v>0</v>
      </c>
      <c r="D13" s="59">
        <f>様式４!E31</f>
        <v>0</v>
      </c>
      <c r="E13" s="60">
        <f t="shared" si="0"/>
        <v>0</v>
      </c>
    </row>
    <row r="14" spans="2:5" ht="27.75" customHeight="1" x14ac:dyDescent="0.15">
      <c r="B14" s="57" t="s">
        <v>37</v>
      </c>
      <c r="C14" s="58">
        <f>様式４!D35</f>
        <v>0</v>
      </c>
      <c r="D14" s="59">
        <f>様式４!E35</f>
        <v>0</v>
      </c>
      <c r="E14" s="60">
        <f t="shared" si="0"/>
        <v>0</v>
      </c>
    </row>
    <row r="15" spans="2:5" ht="27.75" customHeight="1" x14ac:dyDescent="0.15">
      <c r="B15" s="57" t="s">
        <v>21</v>
      </c>
      <c r="C15" s="58">
        <f>様式４!D39</f>
        <v>101000</v>
      </c>
      <c r="D15" s="59">
        <f>様式４!E39</f>
        <v>10100</v>
      </c>
      <c r="E15" s="60">
        <f t="shared" si="0"/>
        <v>111100</v>
      </c>
    </row>
    <row r="16" spans="2:5" ht="27.75" customHeight="1" x14ac:dyDescent="0.15">
      <c r="B16" s="57" t="s">
        <v>24</v>
      </c>
      <c r="C16" s="58">
        <f>様式４!D43</f>
        <v>70000</v>
      </c>
      <c r="D16" s="59">
        <f>様式４!E43</f>
        <v>7000</v>
      </c>
      <c r="E16" s="60">
        <f t="shared" si="0"/>
        <v>77000</v>
      </c>
    </row>
    <row r="17" spans="2:7" ht="27.75" customHeight="1" x14ac:dyDescent="0.15">
      <c r="B17" s="61" t="s">
        <v>27</v>
      </c>
      <c r="C17" s="62">
        <f>様式４!D47</f>
        <v>0</v>
      </c>
      <c r="D17" s="63">
        <f>様式４!E47</f>
        <v>0</v>
      </c>
      <c r="E17" s="64">
        <f t="shared" si="0"/>
        <v>0</v>
      </c>
    </row>
    <row r="18" spans="2:7" ht="27.75" customHeight="1" x14ac:dyDescent="0.15">
      <c r="B18" s="65" t="s">
        <v>29</v>
      </c>
      <c r="C18" s="66">
        <f>SUM(C8:C17)</f>
        <v>301500</v>
      </c>
      <c r="D18" s="67">
        <f>SUM(D8:D17)</f>
        <v>30150</v>
      </c>
      <c r="E18" s="68">
        <f t="shared" si="0"/>
        <v>331650</v>
      </c>
      <c r="F18" s="93" t="str">
        <f>IF(E18=SUM(E8:E17),"OK","NG")</f>
        <v>OK</v>
      </c>
    </row>
    <row r="19" spans="2:7" x14ac:dyDescent="0.15">
      <c r="B19" s="100" t="s">
        <v>38</v>
      </c>
      <c r="C19" s="100"/>
      <c r="D19" s="100"/>
      <c r="E19" s="100"/>
    </row>
    <row r="20" spans="2:7" ht="7.5" customHeight="1" x14ac:dyDescent="0.15"/>
    <row r="21" spans="2:7" ht="30" customHeight="1" x14ac:dyDescent="0.2">
      <c r="B21" s="70" t="s">
        <v>39</v>
      </c>
    </row>
    <row r="22" spans="2:7" ht="27" customHeight="1" x14ac:dyDescent="0.15">
      <c r="B22" s="71" t="s">
        <v>40</v>
      </c>
      <c r="C22" s="72" t="s">
        <v>41</v>
      </c>
      <c r="D22" s="101" t="s">
        <v>42</v>
      </c>
      <c r="E22" s="101"/>
      <c r="F22" s="73"/>
      <c r="G22" s="74" t="s">
        <v>43</v>
      </c>
    </row>
    <row r="23" spans="2:7" ht="27" customHeight="1" x14ac:dyDescent="0.15">
      <c r="B23" s="75" t="s">
        <v>44</v>
      </c>
      <c r="C23" s="76">
        <f>G23</f>
        <v>201000</v>
      </c>
      <c r="D23" s="102"/>
      <c r="E23" s="102"/>
      <c r="F23" s="77" t="str">
        <f>IF(C23=G23,"ＯＫ","札幌市補助金額に誤りがあります")</f>
        <v>ＯＫ</v>
      </c>
      <c r="G23" s="78">
        <f>IF(ROUNDDOWN(C18*2/3,-3)&gt;=500000,500000,ROUNDDOWN(C18*2/3,-3))</f>
        <v>201000</v>
      </c>
    </row>
    <row r="24" spans="2:7" ht="27" customHeight="1" x14ac:dyDescent="0.15">
      <c r="B24" s="79"/>
      <c r="C24" s="80"/>
      <c r="D24" s="103"/>
      <c r="E24" s="103"/>
      <c r="G24" s="81" t="s">
        <v>58</v>
      </c>
    </row>
    <row r="25" spans="2:7" ht="27" customHeight="1" x14ac:dyDescent="0.15">
      <c r="B25" s="79"/>
      <c r="C25" s="80"/>
      <c r="D25" s="103"/>
      <c r="E25" s="103"/>
      <c r="G25" s="81" t="s">
        <v>47</v>
      </c>
    </row>
    <row r="26" spans="2:7" ht="27" customHeight="1" x14ac:dyDescent="0.15">
      <c r="B26" s="79"/>
      <c r="C26" s="82"/>
      <c r="D26" s="103"/>
      <c r="E26" s="103"/>
      <c r="G26" s="81" t="s">
        <v>59</v>
      </c>
    </row>
    <row r="27" spans="2:7" ht="27" customHeight="1" x14ac:dyDescent="0.15">
      <c r="B27" s="83"/>
      <c r="C27" s="84"/>
      <c r="D27" s="104"/>
      <c r="E27" s="104"/>
    </row>
    <row r="28" spans="2:7" ht="27" customHeight="1" x14ac:dyDescent="0.15">
      <c r="B28" s="85" t="s">
        <v>29</v>
      </c>
      <c r="C28" s="86">
        <f>SUM(C23:C27)</f>
        <v>201000</v>
      </c>
      <c r="D28" s="105"/>
      <c r="E28" s="105"/>
      <c r="F28" s="69" t="str">
        <f>IF(C28=E18,"OK","NG")</f>
        <v>NG</v>
      </c>
    </row>
    <row r="29" spans="2:7" ht="7.5" customHeight="1" x14ac:dyDescent="0.15"/>
    <row r="30" spans="2:7" x14ac:dyDescent="0.15">
      <c r="B30" s="87" t="s">
        <v>49</v>
      </c>
    </row>
    <row r="31" spans="2:7" ht="18" customHeight="1" x14ac:dyDescent="0.15">
      <c r="B31" s="106"/>
      <c r="C31" s="106"/>
      <c r="D31" s="106"/>
      <c r="E31" s="106"/>
    </row>
    <row r="32" spans="2:7" ht="18" customHeight="1" x14ac:dyDescent="0.15">
      <c r="B32" s="106"/>
      <c r="C32" s="106"/>
      <c r="D32" s="106"/>
      <c r="E32" s="106"/>
    </row>
    <row r="33" spans="2:5" ht="18" customHeight="1" x14ac:dyDescent="0.15">
      <c r="B33" s="106"/>
      <c r="C33" s="106"/>
      <c r="D33" s="106"/>
      <c r="E33" s="106"/>
    </row>
  </sheetData>
  <sheetProtection sheet="1" objects="1" scenarios="1" insertRows="0"/>
  <mergeCells count="12">
    <mergeCell ref="D28:E28"/>
    <mergeCell ref="B31:E33"/>
    <mergeCell ref="D23:E23"/>
    <mergeCell ref="D24:E24"/>
    <mergeCell ref="D25:E25"/>
    <mergeCell ref="D26:E26"/>
    <mergeCell ref="D27:E27"/>
    <mergeCell ref="D2:E2"/>
    <mergeCell ref="D3:E3"/>
    <mergeCell ref="B4:E4"/>
    <mergeCell ref="B19:E19"/>
    <mergeCell ref="D22:E22"/>
  </mergeCells>
  <phoneticPr fontId="24"/>
  <printOptions horizontalCentered="1"/>
  <pageMargins left="0.70833333333333304" right="0.70833333333333304" top="0.59027777777777801" bottom="0.59027777777777801" header="0.511811023622047" footer="0.511811023622047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G33"/>
  <sheetViews>
    <sheetView view="pageBreakPreview" zoomScale="65" zoomScaleNormal="100" zoomScalePageLayoutView="65" workbookViewId="0">
      <selection activeCell="C23" sqref="C23"/>
    </sheetView>
  </sheetViews>
  <sheetFormatPr defaultColWidth="9" defaultRowHeight="14.25" x14ac:dyDescent="0.15"/>
  <cols>
    <col min="1" max="1" width="0.875" style="48" customWidth="1"/>
    <col min="2" max="2" width="23.125" style="48" customWidth="1"/>
    <col min="3" max="5" width="21.25" style="48" customWidth="1"/>
    <col min="6" max="6" width="9.5" style="48" customWidth="1"/>
    <col min="7" max="7" width="24.375" style="48" customWidth="1"/>
    <col min="8" max="16384" width="9" style="48"/>
  </cols>
  <sheetData>
    <row r="1" spans="2:5" x14ac:dyDescent="0.15">
      <c r="B1" s="48" t="s">
        <v>60</v>
      </c>
    </row>
    <row r="2" spans="2:5" ht="26.25" customHeight="1" x14ac:dyDescent="0.15">
      <c r="C2" s="89" t="s">
        <v>33</v>
      </c>
      <c r="D2" s="97" t="str">
        <f>様式４!D2</f>
        <v>○○商店街振興組合（○○商店会）</v>
      </c>
      <c r="E2" s="97"/>
    </row>
    <row r="3" spans="2:5" ht="26.25" customHeight="1" x14ac:dyDescent="0.15">
      <c r="C3" s="51" t="s">
        <v>3</v>
      </c>
      <c r="D3" s="98" t="str">
        <f>様式４!D3</f>
        <v>例）第○回　○○商店街　まちの灯り</v>
      </c>
      <c r="E3" s="98"/>
    </row>
    <row r="4" spans="2:5" ht="49.5" customHeight="1" x14ac:dyDescent="0.15">
      <c r="B4" s="107" t="s">
        <v>61</v>
      </c>
      <c r="C4" s="107"/>
      <c r="D4" s="107"/>
      <c r="E4" s="107"/>
    </row>
    <row r="5" spans="2:5" ht="30" customHeight="1" x14ac:dyDescent="0.2">
      <c r="B5" s="52" t="s">
        <v>34</v>
      </c>
    </row>
    <row r="6" spans="2:5" ht="7.5" customHeight="1" x14ac:dyDescent="0.15"/>
    <row r="7" spans="2:5" ht="27.75" customHeight="1" x14ac:dyDescent="0.15">
      <c r="B7" s="53" t="s">
        <v>35</v>
      </c>
      <c r="C7" s="54" t="s">
        <v>8</v>
      </c>
      <c r="D7" s="92" t="s">
        <v>9</v>
      </c>
      <c r="E7" s="56" t="s">
        <v>36</v>
      </c>
    </row>
    <row r="8" spans="2:5" ht="27.75" customHeight="1" x14ac:dyDescent="0.15">
      <c r="B8" s="57" t="s">
        <v>10</v>
      </c>
      <c r="C8" s="58">
        <f>様式４!D10</f>
        <v>0</v>
      </c>
      <c r="D8" s="59">
        <f>様式４!E10</f>
        <v>0</v>
      </c>
      <c r="E8" s="60">
        <f t="shared" ref="E8:E18" si="0">C8+D8</f>
        <v>0</v>
      </c>
    </row>
    <row r="9" spans="2:5" ht="27.75" customHeight="1" x14ac:dyDescent="0.15">
      <c r="B9" s="57" t="s">
        <v>13</v>
      </c>
      <c r="C9" s="58">
        <f>様式４!D13</f>
        <v>0</v>
      </c>
      <c r="D9" s="59">
        <f>様式４!E13</f>
        <v>0</v>
      </c>
      <c r="E9" s="60">
        <f t="shared" si="0"/>
        <v>0</v>
      </c>
    </row>
    <row r="10" spans="2:5" ht="27.75" customHeight="1" x14ac:dyDescent="0.15">
      <c r="B10" s="57" t="s">
        <v>14</v>
      </c>
      <c r="C10" s="58">
        <f>様式４!D17</f>
        <v>0</v>
      </c>
      <c r="D10" s="59">
        <f>様式４!E17</f>
        <v>0</v>
      </c>
      <c r="E10" s="60">
        <f t="shared" si="0"/>
        <v>0</v>
      </c>
    </row>
    <row r="11" spans="2:5" ht="27.75" customHeight="1" x14ac:dyDescent="0.15">
      <c r="B11" s="57" t="s">
        <v>15</v>
      </c>
      <c r="C11" s="58">
        <f>様式４!D23</f>
        <v>130500</v>
      </c>
      <c r="D11" s="59">
        <f>様式４!E23</f>
        <v>13050</v>
      </c>
      <c r="E11" s="60">
        <f t="shared" si="0"/>
        <v>143550</v>
      </c>
    </row>
    <row r="12" spans="2:5" ht="27.75" customHeight="1" x14ac:dyDescent="0.15">
      <c r="B12" s="57" t="s">
        <v>18</v>
      </c>
      <c r="C12" s="58">
        <f>様式４!D27</f>
        <v>0</v>
      </c>
      <c r="D12" s="59">
        <f>様式４!E27</f>
        <v>0</v>
      </c>
      <c r="E12" s="60">
        <f t="shared" si="0"/>
        <v>0</v>
      </c>
    </row>
    <row r="13" spans="2:5" ht="27.75" customHeight="1" x14ac:dyDescent="0.15">
      <c r="B13" s="57" t="s">
        <v>19</v>
      </c>
      <c r="C13" s="58">
        <f>様式４!D31</f>
        <v>0</v>
      </c>
      <c r="D13" s="59">
        <f>様式４!E31</f>
        <v>0</v>
      </c>
      <c r="E13" s="60">
        <f t="shared" si="0"/>
        <v>0</v>
      </c>
    </row>
    <row r="14" spans="2:5" ht="27.75" customHeight="1" x14ac:dyDescent="0.15">
      <c r="B14" s="57" t="s">
        <v>37</v>
      </c>
      <c r="C14" s="58">
        <f>様式４!D35</f>
        <v>0</v>
      </c>
      <c r="D14" s="59">
        <f>様式４!E35</f>
        <v>0</v>
      </c>
      <c r="E14" s="60">
        <f t="shared" si="0"/>
        <v>0</v>
      </c>
    </row>
    <row r="15" spans="2:5" ht="27.75" customHeight="1" x14ac:dyDescent="0.15">
      <c r="B15" s="57" t="s">
        <v>21</v>
      </c>
      <c r="C15" s="58">
        <f>様式４!D39</f>
        <v>101000</v>
      </c>
      <c r="D15" s="59">
        <f>様式４!E39</f>
        <v>10100</v>
      </c>
      <c r="E15" s="60">
        <f t="shared" si="0"/>
        <v>111100</v>
      </c>
    </row>
    <row r="16" spans="2:5" ht="27.75" customHeight="1" x14ac:dyDescent="0.15">
      <c r="B16" s="57" t="s">
        <v>24</v>
      </c>
      <c r="C16" s="58">
        <f>様式４!D43</f>
        <v>70000</v>
      </c>
      <c r="D16" s="59">
        <f>様式４!E43</f>
        <v>7000</v>
      </c>
      <c r="E16" s="60">
        <f t="shared" si="0"/>
        <v>77000</v>
      </c>
    </row>
    <row r="17" spans="2:7" ht="27.75" customHeight="1" x14ac:dyDescent="0.15">
      <c r="B17" s="61" t="s">
        <v>27</v>
      </c>
      <c r="C17" s="62">
        <f>様式４!D47</f>
        <v>0</v>
      </c>
      <c r="D17" s="63">
        <f>様式４!E47</f>
        <v>0</v>
      </c>
      <c r="E17" s="64">
        <f t="shared" si="0"/>
        <v>0</v>
      </c>
    </row>
    <row r="18" spans="2:7" ht="27.75" customHeight="1" x14ac:dyDescent="0.15">
      <c r="B18" s="65" t="s">
        <v>29</v>
      </c>
      <c r="C18" s="66">
        <f>SUM(C8:C17)</f>
        <v>301500</v>
      </c>
      <c r="D18" s="67">
        <f>SUM(D8:D17)</f>
        <v>30150</v>
      </c>
      <c r="E18" s="68">
        <f t="shared" si="0"/>
        <v>331650</v>
      </c>
      <c r="F18" s="93" t="str">
        <f>IF(E18=SUM(E8:E17),"OK","NG")</f>
        <v>OK</v>
      </c>
    </row>
    <row r="19" spans="2:7" x14ac:dyDescent="0.15">
      <c r="B19" s="100" t="s">
        <v>38</v>
      </c>
      <c r="C19" s="100"/>
      <c r="D19" s="100"/>
      <c r="E19" s="100"/>
    </row>
    <row r="20" spans="2:7" ht="7.5" customHeight="1" x14ac:dyDescent="0.15"/>
    <row r="21" spans="2:7" ht="30" customHeight="1" x14ac:dyDescent="0.2">
      <c r="B21" s="70" t="s">
        <v>39</v>
      </c>
    </row>
    <row r="22" spans="2:7" ht="27" customHeight="1" x14ac:dyDescent="0.15">
      <c r="B22" s="71" t="s">
        <v>40</v>
      </c>
      <c r="C22" s="72" t="s">
        <v>41</v>
      </c>
      <c r="D22" s="101" t="s">
        <v>42</v>
      </c>
      <c r="E22" s="101"/>
      <c r="F22" s="73"/>
      <c r="G22" s="74" t="s">
        <v>43</v>
      </c>
    </row>
    <row r="23" spans="2:7" ht="27" customHeight="1" x14ac:dyDescent="0.15">
      <c r="B23" s="75" t="s">
        <v>44</v>
      </c>
      <c r="C23" s="76">
        <f>G23</f>
        <v>201000</v>
      </c>
      <c r="D23" s="102"/>
      <c r="E23" s="102"/>
      <c r="F23" s="77" t="str">
        <f>IF(C23=G23,"ＯＫ","札幌市補助金額に誤りがあります")</f>
        <v>ＯＫ</v>
      </c>
      <c r="G23" s="78">
        <f>IF(ROUNDDOWN(C18*2/3,-3)&gt;=1000000,1000000,ROUNDDOWN(C18*2/3,-3))</f>
        <v>201000</v>
      </c>
    </row>
    <row r="24" spans="2:7" ht="27" customHeight="1" x14ac:dyDescent="0.15">
      <c r="B24" s="79"/>
      <c r="C24" s="80"/>
      <c r="D24" s="103"/>
      <c r="E24" s="103"/>
      <c r="G24" s="81" t="s">
        <v>62</v>
      </c>
    </row>
    <row r="25" spans="2:7" ht="27" customHeight="1" x14ac:dyDescent="0.15">
      <c r="B25" s="79"/>
      <c r="C25" s="80"/>
      <c r="D25" s="103"/>
      <c r="E25" s="103"/>
      <c r="G25" s="81" t="s">
        <v>47</v>
      </c>
    </row>
    <row r="26" spans="2:7" ht="27" customHeight="1" x14ac:dyDescent="0.15">
      <c r="B26" s="79"/>
      <c r="C26" s="82"/>
      <c r="D26" s="103"/>
      <c r="E26" s="103"/>
      <c r="G26" s="81" t="s">
        <v>63</v>
      </c>
    </row>
    <row r="27" spans="2:7" ht="27" customHeight="1" x14ac:dyDescent="0.15">
      <c r="B27" s="83"/>
      <c r="C27" s="84"/>
      <c r="D27" s="104"/>
      <c r="E27" s="104"/>
    </row>
    <row r="28" spans="2:7" ht="27" customHeight="1" x14ac:dyDescent="0.15">
      <c r="B28" s="85" t="s">
        <v>29</v>
      </c>
      <c r="C28" s="86">
        <f>SUM(C23:C27)</f>
        <v>201000</v>
      </c>
      <c r="D28" s="105"/>
      <c r="E28" s="105"/>
      <c r="F28" s="69" t="str">
        <f>IF(C28=E18,"OK","NG")</f>
        <v>NG</v>
      </c>
    </row>
    <row r="29" spans="2:7" ht="7.5" customHeight="1" x14ac:dyDescent="0.15"/>
    <row r="30" spans="2:7" x14ac:dyDescent="0.15">
      <c r="B30" s="87" t="s">
        <v>49</v>
      </c>
    </row>
    <row r="31" spans="2:7" ht="18" customHeight="1" x14ac:dyDescent="0.15">
      <c r="B31" s="106"/>
      <c r="C31" s="106"/>
      <c r="D31" s="106"/>
      <c r="E31" s="106"/>
    </row>
    <row r="32" spans="2:7" ht="18" customHeight="1" x14ac:dyDescent="0.15">
      <c r="B32" s="106"/>
      <c r="C32" s="106"/>
      <c r="D32" s="106"/>
      <c r="E32" s="106"/>
    </row>
    <row r="33" spans="2:5" ht="18" customHeight="1" x14ac:dyDescent="0.15">
      <c r="B33" s="106"/>
      <c r="C33" s="106"/>
      <c r="D33" s="106"/>
      <c r="E33" s="106"/>
    </row>
  </sheetData>
  <sheetProtection sheet="1" objects="1" scenarios="1" insertRows="0"/>
  <mergeCells count="12">
    <mergeCell ref="D28:E28"/>
    <mergeCell ref="B31:E33"/>
    <mergeCell ref="D23:E23"/>
    <mergeCell ref="D24:E24"/>
    <mergeCell ref="D25:E25"/>
    <mergeCell ref="D26:E26"/>
    <mergeCell ref="D27:E27"/>
    <mergeCell ref="D2:E2"/>
    <mergeCell ref="D3:E3"/>
    <mergeCell ref="B4:E4"/>
    <mergeCell ref="B19:E19"/>
    <mergeCell ref="D22:E22"/>
  </mergeCells>
  <phoneticPr fontId="24"/>
  <printOptions horizontalCentered="1"/>
  <pageMargins left="0.70833333333333304" right="0.70833333333333304" top="0.59027777777777801" bottom="0.59027777777777801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33"/>
  <sheetViews>
    <sheetView view="pageBreakPreview" zoomScale="65" zoomScaleNormal="100" zoomScalePageLayoutView="65" workbookViewId="0">
      <selection activeCell="T12" sqref="T12"/>
    </sheetView>
  </sheetViews>
  <sheetFormatPr defaultColWidth="9" defaultRowHeight="14.25" x14ac:dyDescent="0.15"/>
  <cols>
    <col min="1" max="1" width="0.875" style="48" customWidth="1"/>
    <col min="2" max="2" width="23.125" style="48" customWidth="1"/>
    <col min="3" max="5" width="21.25" style="48" customWidth="1"/>
    <col min="6" max="6" width="9.5" style="48" customWidth="1"/>
    <col min="7" max="7" width="24.375" style="48" customWidth="1"/>
    <col min="8" max="8" width="9" style="48" hidden="1"/>
    <col min="9" max="16384" width="9" style="48"/>
  </cols>
  <sheetData>
    <row r="1" spans="2:5" x14ac:dyDescent="0.15">
      <c r="B1" s="48" t="s">
        <v>64</v>
      </c>
    </row>
    <row r="2" spans="2:5" ht="26.25" customHeight="1" x14ac:dyDescent="0.15">
      <c r="C2" s="89" t="s">
        <v>33</v>
      </c>
      <c r="D2" s="97" t="str">
        <f>様式４!D2</f>
        <v>○○商店街振興組合（○○商店会）</v>
      </c>
      <c r="E2" s="97"/>
    </row>
    <row r="3" spans="2:5" ht="26.25" customHeight="1" x14ac:dyDescent="0.15">
      <c r="C3" s="51" t="s">
        <v>3</v>
      </c>
      <c r="D3" s="98" t="str">
        <f>様式４!D3</f>
        <v>例）第○回　○○商店街　まちの灯り</v>
      </c>
      <c r="E3" s="98"/>
    </row>
    <row r="4" spans="2:5" ht="49.5" customHeight="1" x14ac:dyDescent="0.15">
      <c r="B4" s="107" t="s">
        <v>65</v>
      </c>
      <c r="C4" s="107"/>
      <c r="D4" s="107"/>
      <c r="E4" s="107"/>
    </row>
    <row r="5" spans="2:5" ht="30" customHeight="1" x14ac:dyDescent="0.2">
      <c r="B5" s="52" t="s">
        <v>34</v>
      </c>
      <c r="D5" s="90" t="s">
        <v>66</v>
      </c>
      <c r="E5" s="94"/>
    </row>
    <row r="6" spans="2:5" ht="7.5" customHeight="1" x14ac:dyDescent="0.15"/>
    <row r="7" spans="2:5" ht="27.75" customHeight="1" x14ac:dyDescent="0.15">
      <c r="B7" s="53" t="s">
        <v>35</v>
      </c>
      <c r="C7" s="54" t="s">
        <v>8</v>
      </c>
      <c r="D7" s="92" t="s">
        <v>9</v>
      </c>
      <c r="E7" s="56" t="s">
        <v>36</v>
      </c>
    </row>
    <row r="8" spans="2:5" ht="27.75" customHeight="1" x14ac:dyDescent="0.15">
      <c r="B8" s="57" t="s">
        <v>10</v>
      </c>
      <c r="C8" s="58">
        <f>様式４!D10</f>
        <v>0</v>
      </c>
      <c r="D8" s="59">
        <f>様式４!E10</f>
        <v>0</v>
      </c>
      <c r="E8" s="60">
        <f t="shared" ref="E8:E18" si="0">C8+D8</f>
        <v>0</v>
      </c>
    </row>
    <row r="9" spans="2:5" ht="27.75" customHeight="1" x14ac:dyDescent="0.15">
      <c r="B9" s="57" t="s">
        <v>13</v>
      </c>
      <c r="C9" s="58">
        <f>様式４!D13</f>
        <v>0</v>
      </c>
      <c r="D9" s="59">
        <f>様式４!E13</f>
        <v>0</v>
      </c>
      <c r="E9" s="60">
        <f t="shared" si="0"/>
        <v>0</v>
      </c>
    </row>
    <row r="10" spans="2:5" ht="27.75" customHeight="1" x14ac:dyDescent="0.15">
      <c r="B10" s="57" t="s">
        <v>14</v>
      </c>
      <c r="C10" s="58">
        <f>様式４!D17</f>
        <v>0</v>
      </c>
      <c r="D10" s="59">
        <f>様式４!E17</f>
        <v>0</v>
      </c>
      <c r="E10" s="60">
        <f t="shared" si="0"/>
        <v>0</v>
      </c>
    </row>
    <row r="11" spans="2:5" ht="27.75" customHeight="1" x14ac:dyDescent="0.15">
      <c r="B11" s="57" t="s">
        <v>15</v>
      </c>
      <c r="C11" s="58">
        <f>様式４!D23</f>
        <v>130500</v>
      </c>
      <c r="D11" s="59">
        <f>様式４!E23</f>
        <v>13050</v>
      </c>
      <c r="E11" s="60">
        <f t="shared" si="0"/>
        <v>143550</v>
      </c>
    </row>
    <row r="12" spans="2:5" ht="27.75" customHeight="1" x14ac:dyDescent="0.15">
      <c r="B12" s="57" t="s">
        <v>18</v>
      </c>
      <c r="C12" s="58">
        <f>様式４!D27</f>
        <v>0</v>
      </c>
      <c r="D12" s="59">
        <f>様式４!E27</f>
        <v>0</v>
      </c>
      <c r="E12" s="60">
        <f t="shared" si="0"/>
        <v>0</v>
      </c>
    </row>
    <row r="13" spans="2:5" ht="27.75" customHeight="1" x14ac:dyDescent="0.15">
      <c r="B13" s="57" t="s">
        <v>19</v>
      </c>
      <c r="C13" s="58">
        <f>様式４!D31</f>
        <v>0</v>
      </c>
      <c r="D13" s="59">
        <f>様式４!E31</f>
        <v>0</v>
      </c>
      <c r="E13" s="60">
        <f t="shared" si="0"/>
        <v>0</v>
      </c>
    </row>
    <row r="14" spans="2:5" ht="27.75" customHeight="1" x14ac:dyDescent="0.15">
      <c r="B14" s="57" t="s">
        <v>37</v>
      </c>
      <c r="C14" s="58">
        <f>様式４!D35</f>
        <v>0</v>
      </c>
      <c r="D14" s="59">
        <f>様式４!E35</f>
        <v>0</v>
      </c>
      <c r="E14" s="60">
        <f t="shared" si="0"/>
        <v>0</v>
      </c>
    </row>
    <row r="15" spans="2:5" ht="27.75" customHeight="1" x14ac:dyDescent="0.15">
      <c r="B15" s="57" t="s">
        <v>21</v>
      </c>
      <c r="C15" s="58">
        <f>様式４!D39</f>
        <v>101000</v>
      </c>
      <c r="D15" s="59">
        <f>様式４!E39</f>
        <v>10100</v>
      </c>
      <c r="E15" s="60">
        <f t="shared" si="0"/>
        <v>111100</v>
      </c>
    </row>
    <row r="16" spans="2:5" ht="27.75" customHeight="1" x14ac:dyDescent="0.15">
      <c r="B16" s="57" t="s">
        <v>24</v>
      </c>
      <c r="C16" s="58">
        <f>様式４!D43</f>
        <v>70000</v>
      </c>
      <c r="D16" s="59">
        <f>様式４!E43</f>
        <v>7000</v>
      </c>
      <c r="E16" s="60">
        <f t="shared" si="0"/>
        <v>77000</v>
      </c>
    </row>
    <row r="17" spans="2:8" ht="27.75" customHeight="1" x14ac:dyDescent="0.15">
      <c r="B17" s="61" t="s">
        <v>27</v>
      </c>
      <c r="C17" s="62">
        <f>様式４!D47</f>
        <v>0</v>
      </c>
      <c r="D17" s="63">
        <f>様式４!E47</f>
        <v>0</v>
      </c>
      <c r="E17" s="64">
        <f t="shared" si="0"/>
        <v>0</v>
      </c>
    </row>
    <row r="18" spans="2:8" ht="27.75" customHeight="1" x14ac:dyDescent="0.15">
      <c r="B18" s="65" t="s">
        <v>29</v>
      </c>
      <c r="C18" s="66">
        <f>SUM(C8:C17)</f>
        <v>301500</v>
      </c>
      <c r="D18" s="67">
        <f>SUM(D8:D17)</f>
        <v>30150</v>
      </c>
      <c r="E18" s="68">
        <f t="shared" si="0"/>
        <v>331650</v>
      </c>
      <c r="F18" s="93" t="str">
        <f>IF(E18=SUM(E8:E17),"OK","NG")</f>
        <v>OK</v>
      </c>
    </row>
    <row r="19" spans="2:8" x14ac:dyDescent="0.15">
      <c r="B19" s="100" t="s">
        <v>38</v>
      </c>
      <c r="C19" s="100"/>
      <c r="D19" s="100"/>
      <c r="E19" s="100"/>
    </row>
    <row r="20" spans="2:8" ht="7.5" customHeight="1" x14ac:dyDescent="0.15"/>
    <row r="21" spans="2:8" ht="30" customHeight="1" x14ac:dyDescent="0.2">
      <c r="B21" s="70" t="s">
        <v>39</v>
      </c>
    </row>
    <row r="22" spans="2:8" ht="27" customHeight="1" x14ac:dyDescent="0.15">
      <c r="B22" s="71" t="s">
        <v>40</v>
      </c>
      <c r="C22" s="72" t="s">
        <v>41</v>
      </c>
      <c r="D22" s="101" t="s">
        <v>42</v>
      </c>
      <c r="E22" s="101"/>
      <c r="F22" s="73"/>
      <c r="G22" s="74" t="s">
        <v>43</v>
      </c>
    </row>
    <row r="23" spans="2:8" ht="27" customHeight="1" x14ac:dyDescent="0.15">
      <c r="B23" s="75" t="s">
        <v>44</v>
      </c>
      <c r="C23" s="76" t="e">
        <f>G23</f>
        <v>#N/A</v>
      </c>
      <c r="D23" s="102"/>
      <c r="E23" s="102"/>
      <c r="F23" s="77" t="e">
        <f>IF(C23=G23,"ＯＫ","札幌市補助金額に誤りがあります")</f>
        <v>#N/A</v>
      </c>
      <c r="G23" s="78" t="e">
        <f t="array" ref="G23">_xlfn.IFS(E5=2,IF(ROUNDDOWN(C18*2/3,-3)&gt;=750000,750000,ROUNDDOWN(C18*2/3,-3)),E5=3,IF(ROUNDDOWN(C18*2/3,-3)&gt;=500000,500000,ROUNDDOWN(C18*2/3,-3)))</f>
        <v>#N/A</v>
      </c>
      <c r="H23" s="48">
        <v>2</v>
      </c>
    </row>
    <row r="24" spans="2:8" ht="27" customHeight="1" x14ac:dyDescent="0.15">
      <c r="B24" s="79"/>
      <c r="C24" s="80"/>
      <c r="D24" s="103"/>
      <c r="E24" s="103"/>
      <c r="G24" s="81" t="s">
        <v>62</v>
      </c>
      <c r="H24" s="48">
        <v>3</v>
      </c>
    </row>
    <row r="25" spans="2:8" ht="27" customHeight="1" x14ac:dyDescent="0.15">
      <c r="B25" s="79"/>
      <c r="C25" s="80"/>
      <c r="D25" s="103"/>
      <c r="E25" s="103"/>
      <c r="G25" s="81" t="s">
        <v>47</v>
      </c>
    </row>
    <row r="26" spans="2:8" ht="27" customHeight="1" x14ac:dyDescent="0.15">
      <c r="B26" s="79"/>
      <c r="C26" s="82"/>
      <c r="D26" s="103"/>
      <c r="E26" s="103"/>
      <c r="G26" s="81" t="s">
        <v>67</v>
      </c>
    </row>
    <row r="27" spans="2:8" ht="27" customHeight="1" x14ac:dyDescent="0.15">
      <c r="B27" s="83"/>
      <c r="C27" s="84"/>
      <c r="D27" s="104"/>
      <c r="E27" s="104"/>
    </row>
    <row r="28" spans="2:8" ht="27" customHeight="1" x14ac:dyDescent="0.15">
      <c r="B28" s="85" t="s">
        <v>29</v>
      </c>
      <c r="C28" s="86" t="e">
        <f>SUM(C23:C27)</f>
        <v>#N/A</v>
      </c>
      <c r="D28" s="105"/>
      <c r="E28" s="105"/>
      <c r="F28" s="69" t="e">
        <f>IF(C28=E18,"OK","NG")</f>
        <v>#N/A</v>
      </c>
    </row>
    <row r="29" spans="2:8" ht="7.5" customHeight="1" x14ac:dyDescent="0.15"/>
    <row r="30" spans="2:8" x14ac:dyDescent="0.15">
      <c r="B30" s="87" t="s">
        <v>49</v>
      </c>
    </row>
    <row r="31" spans="2:8" ht="18" customHeight="1" x14ac:dyDescent="0.15">
      <c r="B31" s="106"/>
      <c r="C31" s="106"/>
      <c r="D31" s="106"/>
      <c r="E31" s="106"/>
    </row>
    <row r="32" spans="2:8" ht="18" customHeight="1" x14ac:dyDescent="0.15">
      <c r="B32" s="106"/>
      <c r="C32" s="106"/>
      <c r="D32" s="106"/>
      <c r="E32" s="106"/>
    </row>
    <row r="33" spans="2:5" ht="18" customHeight="1" x14ac:dyDescent="0.15">
      <c r="B33" s="106"/>
      <c r="C33" s="106"/>
      <c r="D33" s="106"/>
      <c r="E33" s="106"/>
    </row>
  </sheetData>
  <sheetProtection sheet="1" objects="1" scenarios="1" insertRows="0"/>
  <mergeCells count="12">
    <mergeCell ref="D28:E28"/>
    <mergeCell ref="B31:E33"/>
    <mergeCell ref="D23:E23"/>
    <mergeCell ref="D24:E24"/>
    <mergeCell ref="D25:E25"/>
    <mergeCell ref="D26:E26"/>
    <mergeCell ref="D27:E27"/>
    <mergeCell ref="D2:E2"/>
    <mergeCell ref="D3:E3"/>
    <mergeCell ref="B4:E4"/>
    <mergeCell ref="B19:E19"/>
    <mergeCell ref="D22:E22"/>
  </mergeCells>
  <phoneticPr fontId="24"/>
  <dataValidations count="1">
    <dataValidation type="list" allowBlank="1" showInputMessage="1" showErrorMessage="1" sqref="E5" xr:uid="{00000000-0002-0000-0500-000000000000}">
      <formula1>$H$23:$H$24</formula1>
      <formula2>0</formula2>
    </dataValidation>
  </dataValidations>
  <printOptions horizontalCentered="1"/>
  <pageMargins left="0.70833333333333304" right="0.70833333333333304" top="0.59027777777777801" bottom="0.59027777777777801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様式４</vt:lpstr>
      <vt:lpstr>様式３-１_にぎわい（単独型）</vt:lpstr>
      <vt:lpstr>様式３-2_にぎわい （連携型）</vt:lpstr>
      <vt:lpstr>様式３-３_ＳＤＧｓ（単年度型）</vt:lpstr>
      <vt:lpstr>様式３-４_ＳＤＧｓ（複数年度型－初年度）</vt:lpstr>
      <vt:lpstr>様式３-５_ＳＤＧｓ（複数年度型－継続申請用）</vt:lpstr>
      <vt:lpstr>'様式３-１_にぎわい（単独型）'!Print_Area</vt:lpstr>
      <vt:lpstr>'様式３-2_にぎわい （連携型）'!Print_Area</vt:lpstr>
      <vt:lpstr>'様式３-３_ＳＤＧｓ（単年度型）'!Print_Area</vt:lpstr>
      <vt:lpstr>'様式３-４_ＳＤＧｓ（複数年度型－初年度）'!Print_Area</vt:lpstr>
      <vt:lpstr>'様式３-５_ＳＤＧｓ（複数年度型－継続申請用）'!Print_Area</vt:lpstr>
      <vt:lpstr>様式４!Print_Area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211.村田　浩輔</dc:creator>
  <dc:description/>
  <cp:lastModifiedBy>秦 保雄</cp:lastModifiedBy>
  <cp:revision>1</cp:revision>
  <cp:lastPrinted>2024-05-02T03:00:45Z</cp:lastPrinted>
  <dcterms:created xsi:type="dcterms:W3CDTF">2020-02-21T06:06:44Z</dcterms:created>
  <dcterms:modified xsi:type="dcterms:W3CDTF">2026-04-20T02:49:51Z</dcterms:modified>
  <dc:language>ja-JP</dc:language>
</cp:coreProperties>
</file>