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211910bb438daf/リーディング企業/未来牽引企業【共有フォルダ】/01_募集要領関係/募集要領/"/>
    </mc:Choice>
  </mc:AlternateContent>
  <xr:revisionPtr revIDLastSave="31" documentId="8_{E3A4545B-7F95-4B04-BFAD-518FA2CE4AEE}" xr6:coauthVersionLast="47" xr6:coauthVersionMax="47" xr10:uidLastSave="{610FBB23-DD4E-485A-ACAD-FFD071FE8522}"/>
  <bookViews>
    <workbookView xWindow="-120" yWindow="-120" windowWidth="29040" windowHeight="15720" xr2:uid="{B94683BA-4B74-4CDC-84DC-37A3645F941F}"/>
  </bookViews>
  <sheets>
    <sheet name="決算評価チェックシート" sheetId="1" r:id="rId1"/>
  </sheets>
  <definedNames>
    <definedName name="_xlnm.Print_Area" localSheetId="0">決算評価チェックシート!$A$1:$H$52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E13" i="1"/>
  <c r="F13" i="1"/>
  <c r="E37" i="1"/>
  <c r="E45" i="1"/>
  <c r="G37" i="1"/>
  <c r="G45" i="1"/>
  <c r="H45" i="1"/>
  <c r="E36" i="1"/>
  <c r="E44" i="1"/>
  <c r="F36" i="1"/>
  <c r="F44" i="1"/>
  <c r="G36" i="1"/>
  <c r="G44" i="1"/>
  <c r="H44" i="1"/>
  <c r="E46" i="1"/>
  <c r="F46" i="1"/>
  <c r="G46" i="1"/>
  <c r="H46" i="1"/>
  <c r="E39" i="1"/>
  <c r="E47" i="1"/>
  <c r="F39" i="1"/>
  <c r="F47" i="1"/>
  <c r="G39" i="1"/>
  <c r="G47" i="1"/>
  <c r="H47" i="1"/>
  <c r="H48" i="1"/>
  <c r="H49" i="1"/>
  <c r="G51" i="1"/>
  <c r="H51" i="1"/>
  <c r="F37" i="1"/>
  <c r="F45" i="1"/>
</calcChain>
</file>

<file path=xl/sharedStrings.xml><?xml version="1.0" encoding="utf-8"?>
<sst xmlns="http://schemas.openxmlformats.org/spreadsheetml/2006/main" count="59" uniqueCount="48">
  <si>
    <t>【決算評価点チェックシート】</t>
    <rPh sb="1" eb="3">
      <t>ケッサン</t>
    </rPh>
    <rPh sb="3" eb="5">
      <t>ヒョウカ</t>
    </rPh>
    <rPh sb="5" eb="6">
      <t>テン</t>
    </rPh>
    <phoneticPr fontId="3"/>
  </si>
  <si>
    <t>※金額の単位は千円</t>
    <rPh sb="8" eb="9">
      <t>エン</t>
    </rPh>
    <phoneticPr fontId="8"/>
  </si>
  <si>
    <t>項目</t>
    <rPh sb="0" eb="2">
      <t>コウモク</t>
    </rPh>
    <phoneticPr fontId="8"/>
  </si>
  <si>
    <t>入力欄</t>
    <rPh sb="0" eb="2">
      <t>ニュウリョク</t>
    </rPh>
    <rPh sb="2" eb="3">
      <t>ラン</t>
    </rPh>
    <phoneticPr fontId="8"/>
  </si>
  <si>
    <t>最新決算期</t>
    <rPh sb="0" eb="2">
      <t>サイシン</t>
    </rPh>
    <rPh sb="2" eb="4">
      <t>ケッサン</t>
    </rPh>
    <rPh sb="4" eb="5">
      <t>キ</t>
    </rPh>
    <phoneticPr fontId="8"/>
  </si>
  <si>
    <t>前期決算期</t>
    <rPh sb="0" eb="2">
      <t>ゼンキ</t>
    </rPh>
    <rPh sb="2" eb="4">
      <t>ケッサン</t>
    </rPh>
    <rPh sb="4" eb="5">
      <t>キ</t>
    </rPh>
    <phoneticPr fontId="8"/>
  </si>
  <si>
    <t>前々期決算期</t>
    <rPh sb="0" eb="2">
      <t>ゼンゼン</t>
    </rPh>
    <rPh sb="2" eb="3">
      <t>キ</t>
    </rPh>
    <rPh sb="3" eb="5">
      <t>ケッサン</t>
    </rPh>
    <rPh sb="5" eb="6">
      <t>キ</t>
    </rPh>
    <phoneticPr fontId="8"/>
  </si>
  <si>
    <t>決算年月</t>
    <rPh sb="0" eb="2">
      <t>ケッサン</t>
    </rPh>
    <rPh sb="2" eb="4">
      <t>ネンゲツ</t>
    </rPh>
    <phoneticPr fontId="8"/>
  </si>
  <si>
    <t>売上高</t>
    <rPh sb="0" eb="2">
      <t>ウリアゲ</t>
    </rPh>
    <rPh sb="2" eb="3">
      <t>ダカ</t>
    </rPh>
    <phoneticPr fontId="8"/>
  </si>
  <si>
    <t>前期売上高</t>
    <rPh sb="0" eb="2">
      <t>ゼンキ</t>
    </rPh>
    <rPh sb="2" eb="4">
      <t>ウリアゲ</t>
    </rPh>
    <rPh sb="4" eb="5">
      <t>ダカ</t>
    </rPh>
    <phoneticPr fontId="8"/>
  </si>
  <si>
    <t>営業利益</t>
    <rPh sb="0" eb="2">
      <t>エイギョウ</t>
    </rPh>
    <rPh sb="2" eb="4">
      <t>リエキ</t>
    </rPh>
    <phoneticPr fontId="8"/>
  </si>
  <si>
    <t>現金・預金</t>
    <rPh sb="0" eb="2">
      <t>ゲンキン</t>
    </rPh>
    <rPh sb="3" eb="5">
      <t>ヨキン</t>
    </rPh>
    <phoneticPr fontId="8"/>
  </si>
  <si>
    <t>売掛金　　</t>
    <rPh sb="0" eb="2">
      <t>ウリカケ</t>
    </rPh>
    <rPh sb="2" eb="3">
      <t>キン</t>
    </rPh>
    <phoneticPr fontId="8"/>
  </si>
  <si>
    <t>棚卸資産</t>
    <rPh sb="0" eb="2">
      <t>タナオロシ</t>
    </rPh>
    <rPh sb="2" eb="4">
      <t>シサン</t>
    </rPh>
    <phoneticPr fontId="8"/>
  </si>
  <si>
    <t>負債合計</t>
    <rPh sb="0" eb="2">
      <t>フサイ</t>
    </rPh>
    <rPh sb="2" eb="4">
      <t>ゴウケイ</t>
    </rPh>
    <phoneticPr fontId="8"/>
  </si>
  <si>
    <t>買掛金</t>
    <rPh sb="0" eb="3">
      <t>カイカケキン</t>
    </rPh>
    <phoneticPr fontId="8"/>
  </si>
  <si>
    <t>純資産合計</t>
    <rPh sb="0" eb="3">
      <t>ジュンシサン</t>
    </rPh>
    <rPh sb="3" eb="5">
      <t>ゴウケイ</t>
    </rPh>
    <phoneticPr fontId="8"/>
  </si>
  <si>
    <t>「【入力】財務分析シート」に入力した以下の値を貼り付けしてください。</t>
    <rPh sb="2" eb="4">
      <t>ニュウリョク</t>
    </rPh>
    <rPh sb="5" eb="7">
      <t>ザイム</t>
    </rPh>
    <rPh sb="7" eb="9">
      <t>ブンセキ</t>
    </rPh>
    <rPh sb="14" eb="16">
      <t>ニュウリョク</t>
    </rPh>
    <rPh sb="18" eb="20">
      <t>イカ</t>
    </rPh>
    <rPh sb="21" eb="22">
      <t>アタイ</t>
    </rPh>
    <rPh sb="23" eb="24">
      <t>ハ</t>
    </rPh>
    <rPh sb="25" eb="26">
      <t>ツ</t>
    </rPh>
    <phoneticPr fontId="3"/>
  </si>
  <si>
    <t>①経済産業省ローカルベンチマークシート（2022年度版）入力データ</t>
    <rPh sb="1" eb="3">
      <t>ケイザイ</t>
    </rPh>
    <rPh sb="3" eb="5">
      <t>サンギョウ</t>
    </rPh>
    <rPh sb="5" eb="6">
      <t>ショウ</t>
    </rPh>
    <rPh sb="24" eb="26">
      <t>ネンド</t>
    </rPh>
    <rPh sb="26" eb="27">
      <t>バン</t>
    </rPh>
    <rPh sb="28" eb="30">
      <t>ニュウリョク</t>
    </rPh>
    <phoneticPr fontId="3"/>
  </si>
  <si>
    <t>経済産業省ローカルベンチマークシート（2022年度版）において</t>
    <rPh sb="0" eb="2">
      <t>ケイザイ</t>
    </rPh>
    <rPh sb="2" eb="4">
      <t>サンギョウ</t>
    </rPh>
    <rPh sb="4" eb="5">
      <t>ショウ</t>
    </rPh>
    <rPh sb="23" eb="25">
      <t>ネンド</t>
    </rPh>
    <rPh sb="25" eb="26">
      <t>バン</t>
    </rPh>
    <phoneticPr fontId="3"/>
  </si>
  <si>
    <t>※ローカルベンチマークシートを作成していない方は、赤枠内の数値のみ入力してください。</t>
    <rPh sb="15" eb="17">
      <t>サクセイ</t>
    </rPh>
    <rPh sb="22" eb="23">
      <t>カタ</t>
    </rPh>
    <rPh sb="25" eb="27">
      <t>アカワク</t>
    </rPh>
    <rPh sb="27" eb="28">
      <t>ナイ</t>
    </rPh>
    <rPh sb="29" eb="31">
      <t>スウチ</t>
    </rPh>
    <rPh sb="33" eb="35">
      <t>ニュウリョク</t>
    </rPh>
    <phoneticPr fontId="3"/>
  </si>
  <si>
    <t>■財務分析用入力情報　（【入力】財務分析シート内）</t>
    <rPh sb="1" eb="3">
      <t>ザイム</t>
    </rPh>
    <rPh sb="3" eb="5">
      <t>ブンセキ</t>
    </rPh>
    <rPh sb="5" eb="6">
      <t>ヨウ</t>
    </rPh>
    <rPh sb="6" eb="8">
      <t>ニュウリョク</t>
    </rPh>
    <rPh sb="8" eb="10">
      <t>ジョウホウ</t>
    </rPh>
    <rPh sb="23" eb="24">
      <t>ナイ</t>
    </rPh>
    <phoneticPr fontId="8"/>
  </si>
  <si>
    <t>②追加入力項目</t>
    <rPh sb="1" eb="3">
      <t>ツイカ</t>
    </rPh>
    <rPh sb="3" eb="5">
      <t>ニュウリョク</t>
    </rPh>
    <rPh sb="5" eb="7">
      <t>コウモク</t>
    </rPh>
    <phoneticPr fontId="8"/>
  </si>
  <si>
    <t>以下の項目について入力ください</t>
    <rPh sb="0" eb="2">
      <t>イカ</t>
    </rPh>
    <rPh sb="3" eb="5">
      <t>コウモク</t>
    </rPh>
    <rPh sb="9" eb="11">
      <t>ニュウリョク</t>
    </rPh>
    <phoneticPr fontId="3"/>
  </si>
  <si>
    <t>当期利益</t>
    <rPh sb="0" eb="4">
      <t>トウキリエキ</t>
    </rPh>
    <phoneticPr fontId="8"/>
  </si>
  <si>
    <t>減価償却費</t>
    <rPh sb="0" eb="2">
      <t>ゲンカ</t>
    </rPh>
    <rPh sb="2" eb="4">
      <t>ショウキャク</t>
    </rPh>
    <rPh sb="4" eb="5">
      <t>ヒ</t>
    </rPh>
    <phoneticPr fontId="8"/>
  </si>
  <si>
    <t>受取手形　</t>
    <rPh sb="0" eb="2">
      <t>ウケトリ</t>
    </rPh>
    <rPh sb="2" eb="4">
      <t>テガタ</t>
    </rPh>
    <phoneticPr fontId="8"/>
  </si>
  <si>
    <t>支払手形　</t>
    <rPh sb="0" eb="2">
      <t>シハライ</t>
    </rPh>
    <rPh sb="2" eb="4">
      <t>テガタ</t>
    </rPh>
    <phoneticPr fontId="8"/>
  </si>
  <si>
    <t>借入金 　　</t>
    <rPh sb="0" eb="2">
      <t>カリイレ</t>
    </rPh>
    <rPh sb="2" eb="3">
      <t>キン</t>
    </rPh>
    <phoneticPr fontId="8"/>
  </si>
  <si>
    <t>資本金　　※</t>
    <rPh sb="0" eb="3">
      <t>シホンキン</t>
    </rPh>
    <phoneticPr fontId="8"/>
  </si>
  <si>
    <t>※：個人事業主の場合は、資本金は「0」と入力して下さい。</t>
    <rPh sb="2" eb="4">
      <t>コジン</t>
    </rPh>
    <rPh sb="4" eb="7">
      <t>ジギョウヌシ</t>
    </rPh>
    <rPh sb="8" eb="10">
      <t>バアイ</t>
    </rPh>
    <rPh sb="12" eb="15">
      <t>シホンキン</t>
    </rPh>
    <rPh sb="20" eb="22">
      <t>ニュウリョク</t>
    </rPh>
    <rPh sb="24" eb="25">
      <t>クダ</t>
    </rPh>
    <phoneticPr fontId="8"/>
  </si>
  <si>
    <t>【決算チェック】</t>
    <rPh sb="1" eb="3">
      <t>ケッサン</t>
    </rPh>
    <phoneticPr fontId="8"/>
  </si>
  <si>
    <t>※持ち点10点から、以下の項目に該当した場合は減点</t>
    <rPh sb="1" eb="2">
      <t>モ</t>
    </rPh>
    <rPh sb="3" eb="4">
      <t>テン</t>
    </rPh>
    <rPh sb="6" eb="7">
      <t>テン</t>
    </rPh>
    <rPh sb="10" eb="12">
      <t>イカ</t>
    </rPh>
    <rPh sb="13" eb="15">
      <t>コウモク</t>
    </rPh>
    <rPh sb="16" eb="18">
      <t>ガイトウ</t>
    </rPh>
    <rPh sb="20" eb="22">
      <t>バアイ</t>
    </rPh>
    <rPh sb="23" eb="25">
      <t>ゲンテン</t>
    </rPh>
    <phoneticPr fontId="8"/>
  </si>
  <si>
    <t>最新期</t>
    <rPh sb="0" eb="2">
      <t>サイシン</t>
    </rPh>
    <rPh sb="2" eb="3">
      <t>キ</t>
    </rPh>
    <phoneticPr fontId="8"/>
  </si>
  <si>
    <t>前期</t>
    <rPh sb="0" eb="2">
      <t>ゼンキ</t>
    </rPh>
    <phoneticPr fontId="8"/>
  </si>
  <si>
    <t>前々期</t>
    <rPh sb="0" eb="3">
      <t>ゼンゼンキ</t>
    </rPh>
    <phoneticPr fontId="8"/>
  </si>
  <si>
    <t>営業利益</t>
    <phoneticPr fontId="8"/>
  </si>
  <si>
    <t>当期利益</t>
    <phoneticPr fontId="8"/>
  </si>
  <si>
    <t>売上高前年比</t>
    <rPh sb="5" eb="6">
      <t>ヒ</t>
    </rPh>
    <phoneticPr fontId="8"/>
  </si>
  <si>
    <t>決算評価点</t>
    <rPh sb="0" eb="2">
      <t>ケッサン</t>
    </rPh>
    <rPh sb="2" eb="5">
      <t>ヒョウカテン</t>
    </rPh>
    <phoneticPr fontId="8"/>
  </si>
  <si>
    <t>減点</t>
    <rPh sb="0" eb="2">
      <t>ゲンテン</t>
    </rPh>
    <phoneticPr fontId="8"/>
  </si>
  <si>
    <t>営業利益マイナス　</t>
    <phoneticPr fontId="8"/>
  </si>
  <si>
    <t>当期利益マイナス　　</t>
    <phoneticPr fontId="8"/>
  </si>
  <si>
    <t>売上高前年比マイナス　</t>
    <phoneticPr fontId="8"/>
  </si>
  <si>
    <t>減点合計</t>
    <rPh sb="0" eb="2">
      <t>ゲンテン</t>
    </rPh>
    <rPh sb="2" eb="4">
      <t>ゴウケイ</t>
    </rPh>
    <phoneticPr fontId="8"/>
  </si>
  <si>
    <t>決算評価点</t>
    <rPh sb="0" eb="2">
      <t>ケッサン</t>
    </rPh>
    <rPh sb="2" eb="4">
      <t>ヒョウカ</t>
    </rPh>
    <rPh sb="4" eb="5">
      <t>テン</t>
    </rPh>
    <phoneticPr fontId="8"/>
  </si>
  <si>
    <t>資本欠損　　</t>
    <rPh sb="2" eb="4">
      <t>ケッソン</t>
    </rPh>
    <phoneticPr fontId="8"/>
  </si>
  <si>
    <t>資本欠損</t>
    <rPh sb="2" eb="4">
      <t>ケッソン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</si>
</sst>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_ ;[Red]\-#,##0\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BIZ UDPゴシック"/>
      <family val="3"/>
      <charset val="128"/>
    </font>
    <font>
      <b/>
      <sz val="11"/>
      <color rgb="FF000000"/>
      <name val="Meiryo UI"/>
      <family val="3"/>
      <charset val="128"/>
    </font>
    <font>
      <b/>
      <u/>
      <sz val="12"/>
      <color theme="1"/>
      <name val="BIZ UDPゴシック"/>
      <family val="3"/>
      <charset val="128"/>
    </font>
    <font>
      <b/>
      <u/>
      <sz val="12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0"/>
      <name val="Meiryo UI"/>
      <family val="3"/>
      <charset val="128"/>
    </font>
    <font>
      <b/>
      <sz val="11"/>
      <color rgb="FFFF0000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rgb="FFFFFF00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177" fontId="10" fillId="3" borderId="8" xfId="0" applyNumberFormat="1" applyFont="1" applyFill="1" applyBorder="1" applyProtection="1">
      <alignment vertical="center"/>
      <protection locked="0"/>
    </xf>
    <xf numFmtId="177" fontId="10" fillId="3" borderId="9" xfId="0" applyNumberFormat="1" applyFont="1" applyFill="1" applyBorder="1" applyProtection="1">
      <alignment vertical="center"/>
      <protection locked="0"/>
    </xf>
    <xf numFmtId="177" fontId="10" fillId="3" borderId="10" xfId="0" applyNumberFormat="1" applyFont="1" applyFill="1" applyBorder="1" applyProtection="1">
      <alignment vertical="center"/>
      <protection locked="0"/>
    </xf>
    <xf numFmtId="176" fontId="10" fillId="3" borderId="9" xfId="0" applyNumberFormat="1" applyFont="1" applyFill="1" applyBorder="1" applyProtection="1">
      <alignment vertical="center"/>
      <protection locked="0"/>
    </xf>
    <xf numFmtId="177" fontId="10" fillId="6" borderId="17" xfId="0" applyNumberFormat="1" applyFont="1" applyFill="1" applyBorder="1" applyProtection="1">
      <alignment vertical="center"/>
      <protection locked="0"/>
    </xf>
    <xf numFmtId="177" fontId="10" fillId="6" borderId="14" xfId="0" applyNumberFormat="1" applyFont="1" applyFill="1" applyBorder="1" applyProtection="1">
      <alignment vertical="center"/>
      <protection locked="0"/>
    </xf>
    <xf numFmtId="177" fontId="10" fillId="6" borderId="15" xfId="0" applyNumberFormat="1" applyFont="1" applyFill="1" applyBorder="1" applyProtection="1">
      <alignment vertical="center"/>
      <protection locked="0"/>
    </xf>
    <xf numFmtId="177" fontId="10" fillId="6" borderId="18" xfId="0" applyNumberFormat="1" applyFont="1" applyFill="1" applyBorder="1" applyProtection="1">
      <alignment vertical="center"/>
      <protection locked="0"/>
    </xf>
    <xf numFmtId="177" fontId="10" fillId="6" borderId="19" xfId="0" applyNumberFormat="1" applyFont="1" applyFill="1" applyBorder="1" applyProtection="1">
      <alignment vertical="center"/>
      <protection locked="0"/>
    </xf>
    <xf numFmtId="177" fontId="10" fillId="6" borderId="20" xfId="0" applyNumberFormat="1" applyFont="1" applyFill="1" applyBorder="1" applyProtection="1">
      <alignment vertical="center"/>
      <protection locked="0"/>
    </xf>
    <xf numFmtId="177" fontId="10" fillId="6" borderId="11" xfId="0" applyNumberFormat="1" applyFont="1" applyFill="1" applyBorder="1" applyProtection="1">
      <alignment vertical="center"/>
      <protection locked="0"/>
    </xf>
    <xf numFmtId="177" fontId="10" fillId="6" borderId="12" xfId="0" applyNumberFormat="1" applyFont="1" applyFill="1" applyBorder="1" applyProtection="1">
      <alignment vertical="center"/>
      <protection locked="0"/>
    </xf>
    <xf numFmtId="177" fontId="10" fillId="6" borderId="13" xfId="0" applyNumberFormat="1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1" fillId="4" borderId="0" xfId="0" applyFont="1" applyFill="1">
      <alignment vertical="center"/>
    </xf>
    <xf numFmtId="0" fontId="9" fillId="5" borderId="8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>
      <alignment vertical="center"/>
    </xf>
    <xf numFmtId="0" fontId="17" fillId="2" borderId="0" xfId="0" applyFont="1" applyFill="1">
      <alignment vertical="center"/>
    </xf>
    <xf numFmtId="0" fontId="0" fillId="0" borderId="21" xfId="0" applyBorder="1">
      <alignment vertical="center"/>
    </xf>
    <xf numFmtId="0" fontId="18" fillId="0" borderId="0" xfId="0" applyFont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9" fillId="0" borderId="27" xfId="0" applyFont="1" applyBorder="1" applyAlignment="1">
      <alignment horizontal="center" vertical="center"/>
    </xf>
    <xf numFmtId="38" fontId="19" fillId="0" borderId="31" xfId="1" applyFont="1" applyFill="1" applyBorder="1" applyAlignment="1" applyProtection="1">
      <alignment horizontal="right" vertical="center"/>
    </xf>
    <xf numFmtId="38" fontId="19" fillId="0" borderId="32" xfId="1" applyFont="1" applyFill="1" applyBorder="1" applyAlignment="1" applyProtection="1">
      <alignment vertical="center"/>
    </xf>
    <xf numFmtId="38" fontId="19" fillId="0" borderId="36" xfId="1" applyFont="1" applyFill="1" applyBorder="1" applyAlignment="1" applyProtection="1">
      <alignment horizontal="right" vertical="center"/>
    </xf>
    <xf numFmtId="38" fontId="19" fillId="0" borderId="37" xfId="1" applyFont="1" applyFill="1" applyBorder="1" applyAlignment="1" applyProtection="1">
      <alignment vertical="center"/>
    </xf>
    <xf numFmtId="38" fontId="19" fillId="0" borderId="33" xfId="1" applyFont="1" applyFill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38" fontId="19" fillId="0" borderId="0" xfId="1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49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32" xfId="0" applyFont="1" applyBorder="1" applyAlignment="1">
      <alignment horizontal="right" vertical="center"/>
    </xf>
    <xf numFmtId="0" fontId="19" fillId="0" borderId="43" xfId="0" applyFont="1" applyBorder="1">
      <alignment vertical="center"/>
    </xf>
    <xf numFmtId="0" fontId="19" fillId="0" borderId="50" xfId="0" applyFont="1" applyBorder="1">
      <alignment vertical="center"/>
    </xf>
    <xf numFmtId="0" fontId="19" fillId="0" borderId="37" xfId="0" applyFont="1" applyBorder="1">
      <alignment vertical="center"/>
    </xf>
    <xf numFmtId="0" fontId="19" fillId="0" borderId="51" xfId="0" applyFont="1" applyBorder="1">
      <alignment vertical="center"/>
    </xf>
    <xf numFmtId="0" fontId="19" fillId="0" borderId="42" xfId="0" applyFont="1" applyBorder="1">
      <alignment vertical="center"/>
    </xf>
    <xf numFmtId="0" fontId="19" fillId="0" borderId="5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53" xfId="0" applyFont="1" applyBorder="1">
      <alignment vertical="center"/>
    </xf>
    <xf numFmtId="0" fontId="19" fillId="0" borderId="0" xfId="0" applyFont="1">
      <alignment vertical="center"/>
    </xf>
    <xf numFmtId="0" fontId="21" fillId="0" borderId="6" xfId="0" applyFont="1" applyBorder="1">
      <alignment vertical="center"/>
    </xf>
    <xf numFmtId="0" fontId="21" fillId="0" borderId="54" xfId="0" applyFont="1" applyBorder="1">
      <alignment vertical="center"/>
    </xf>
    <xf numFmtId="0" fontId="20" fillId="7" borderId="44" xfId="0" applyFont="1" applyFill="1" applyBorder="1">
      <alignment vertical="center"/>
    </xf>
    <xf numFmtId="0" fontId="20" fillId="7" borderId="44" xfId="0" applyFont="1" applyFill="1" applyBorder="1" applyAlignment="1">
      <alignment horizontal="center" vertical="center"/>
    </xf>
    <xf numFmtId="0" fontId="20" fillId="7" borderId="45" xfId="0" applyFont="1" applyFill="1" applyBorder="1">
      <alignment vertical="center"/>
    </xf>
    <xf numFmtId="38" fontId="19" fillId="0" borderId="55" xfId="1" applyFont="1" applyFill="1" applyBorder="1" applyAlignment="1" applyProtection="1">
      <alignment horizontal="right" vertical="center"/>
    </xf>
    <xf numFmtId="38" fontId="19" fillId="0" borderId="48" xfId="1" applyFont="1" applyFill="1" applyBorder="1" applyAlignment="1" applyProtection="1">
      <alignment horizontal="right" vertical="center"/>
    </xf>
    <xf numFmtId="38" fontId="19" fillId="0" borderId="42" xfId="1" applyFont="1" applyFill="1" applyBorder="1" applyAlignment="1" applyProtection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9" fillId="0" borderId="46" xfId="0" applyFont="1" applyBorder="1" applyAlignment="1">
      <alignment horizontal="center" vertical="center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left" vertical="center" shrinkToFit="1"/>
    </xf>
    <xf numFmtId="0" fontId="19" fillId="0" borderId="47" xfId="0" applyFont="1" applyBorder="1" applyAlignment="1">
      <alignment horizontal="left" vertical="center" shrinkToFit="1"/>
    </xf>
    <xf numFmtId="0" fontId="19" fillId="0" borderId="33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8" xfId="0" applyFont="1" applyBorder="1" applyAlignment="1">
      <alignment horizontal="left" vertical="center" shrinkToFit="1"/>
    </xf>
    <xf numFmtId="0" fontId="19" fillId="0" borderId="39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19" fillId="0" borderId="48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8" fontId="7" fillId="6" borderId="11" xfId="1" applyFont="1" applyFill="1" applyBorder="1" applyAlignment="1" applyProtection="1">
      <alignment horizontal="right" vertical="center"/>
      <protection locked="0"/>
    </xf>
    <xf numFmtId="38" fontId="7" fillId="6" borderId="12" xfId="1" applyFont="1" applyFill="1" applyBorder="1" applyAlignment="1" applyProtection="1">
      <alignment horizontal="right" vertical="center"/>
      <protection locked="0"/>
    </xf>
    <xf numFmtId="38" fontId="7" fillId="6" borderId="13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DBC7-9446-4C1D-8338-1EF25C4D9637}">
  <dimension ref="A1:H51"/>
  <sheetViews>
    <sheetView tabSelected="1" view="pageBreakPreview" topLeftCell="A30" zoomScale="130" zoomScaleNormal="100" zoomScaleSheetLayoutView="130" workbookViewId="0">
      <selection activeCell="F24" sqref="F24 F30"/>
    </sheetView>
  </sheetViews>
  <sheetFormatPr defaultRowHeight="18.75" x14ac:dyDescent="0.4"/>
  <cols>
    <col min="1" max="2" width="4.25" customWidth="1"/>
    <col min="4" max="4" width="5.5" customWidth="1"/>
    <col min="5" max="7" width="15.875" customWidth="1"/>
    <col min="8" max="8" width="10.375" customWidth="1"/>
  </cols>
  <sheetData>
    <row r="1" spans="1:7" x14ac:dyDescent="0.4">
      <c r="A1" s="14" t="s">
        <v>0</v>
      </c>
      <c r="B1" s="15"/>
    </row>
    <row r="2" spans="1:7" ht="7.5" customHeight="1" x14ac:dyDescent="0.4">
      <c r="A2" s="14"/>
      <c r="B2" s="15"/>
    </row>
    <row r="3" spans="1:7" s="17" customFormat="1" ht="20.100000000000001" customHeight="1" x14ac:dyDescent="0.4">
      <c r="A3" s="16" t="s">
        <v>18</v>
      </c>
    </row>
    <row r="4" spans="1:7" s="18" customFormat="1" ht="15.75" customHeight="1" x14ac:dyDescent="0.4">
      <c r="B4" s="18" t="s">
        <v>19</v>
      </c>
    </row>
    <row r="5" spans="1:7" s="18" customFormat="1" ht="15.75" customHeight="1" x14ac:dyDescent="0.4">
      <c r="B5" s="18" t="s">
        <v>17</v>
      </c>
    </row>
    <row r="6" spans="1:7" s="18" customFormat="1" ht="15.75" customHeight="1" x14ac:dyDescent="0.4">
      <c r="B6" s="18" t="s">
        <v>20</v>
      </c>
    </row>
    <row r="7" spans="1:7" ht="9" customHeight="1" x14ac:dyDescent="0.4">
      <c r="A7" s="19"/>
      <c r="B7" s="19"/>
    </row>
    <row r="8" spans="1:7" x14ac:dyDescent="0.4">
      <c r="B8" s="20" t="s">
        <v>21</v>
      </c>
      <c r="D8" s="21"/>
      <c r="F8" s="22"/>
      <c r="G8" s="22" t="s">
        <v>1</v>
      </c>
    </row>
    <row r="9" spans="1:7" ht="13.5" customHeight="1" x14ac:dyDescent="0.4">
      <c r="C9" s="73" t="s">
        <v>2</v>
      </c>
      <c r="D9" s="74"/>
      <c r="E9" s="77" t="s">
        <v>3</v>
      </c>
      <c r="F9" s="78"/>
      <c r="G9" s="79"/>
    </row>
    <row r="10" spans="1:7" ht="13.5" customHeight="1" x14ac:dyDescent="0.4">
      <c r="C10" s="75"/>
      <c r="D10" s="76"/>
      <c r="E10" s="23" t="s">
        <v>4</v>
      </c>
      <c r="F10" s="23" t="s">
        <v>5</v>
      </c>
      <c r="G10" s="23" t="s">
        <v>6</v>
      </c>
    </row>
    <row r="11" spans="1:7" ht="13.5" customHeight="1" thickBot="1" x14ac:dyDescent="0.45">
      <c r="C11" s="24" t="s">
        <v>7</v>
      </c>
      <c r="D11" s="25"/>
      <c r="E11" s="4">
        <v>44651</v>
      </c>
      <c r="F11" s="4">
        <v>44286</v>
      </c>
      <c r="G11" s="4">
        <v>43921</v>
      </c>
    </row>
    <row r="12" spans="1:7" ht="13.5" customHeight="1" x14ac:dyDescent="0.4">
      <c r="C12" s="80" t="s">
        <v>8</v>
      </c>
      <c r="D12" s="81"/>
      <c r="E12" s="5">
        <v>5130250</v>
      </c>
      <c r="F12" s="6">
        <v>4756859</v>
      </c>
      <c r="G12" s="7">
        <v>4871515</v>
      </c>
    </row>
    <row r="13" spans="1:7" ht="13.5" customHeight="1" thickBot="1" x14ac:dyDescent="0.45">
      <c r="C13" s="26" t="s">
        <v>9</v>
      </c>
      <c r="D13" s="27"/>
      <c r="E13" s="8">
        <f>F12</f>
        <v>4756859</v>
      </c>
      <c r="F13" s="9">
        <f>G12</f>
        <v>4871515</v>
      </c>
      <c r="G13" s="10">
        <v>4932102</v>
      </c>
    </row>
    <row r="14" spans="1:7" ht="13.5" customHeight="1" thickBot="1" x14ac:dyDescent="0.45">
      <c r="C14" s="26" t="s">
        <v>10</v>
      </c>
      <c r="D14" s="27"/>
      <c r="E14" s="11">
        <v>15000</v>
      </c>
      <c r="F14" s="12">
        <v>-15320</v>
      </c>
      <c r="G14" s="13">
        <v>0</v>
      </c>
    </row>
    <row r="15" spans="1:7" ht="13.5" customHeight="1" x14ac:dyDescent="0.4">
      <c r="C15" s="26" t="s">
        <v>25</v>
      </c>
      <c r="D15" s="28"/>
      <c r="E15" s="3">
        <v>1111111</v>
      </c>
      <c r="F15" s="3">
        <v>18340</v>
      </c>
      <c r="G15" s="3">
        <v>0</v>
      </c>
    </row>
    <row r="16" spans="1:7" ht="13.5" customHeight="1" x14ac:dyDescent="0.4">
      <c r="C16" s="26" t="s">
        <v>11</v>
      </c>
      <c r="D16" s="28"/>
      <c r="E16" s="1">
        <v>1000</v>
      </c>
      <c r="F16" s="1">
        <v>465301.06</v>
      </c>
      <c r="G16" s="1">
        <v>474607.08120000002</v>
      </c>
    </row>
    <row r="17" spans="1:7" ht="13.5" customHeight="1" x14ac:dyDescent="0.4">
      <c r="C17" s="26" t="s">
        <v>26</v>
      </c>
      <c r="D17" s="28"/>
      <c r="E17" s="1">
        <v>270760</v>
      </c>
      <c r="F17" s="1">
        <v>259929.59999999998</v>
      </c>
      <c r="G17" s="1">
        <v>228738.04799999998</v>
      </c>
    </row>
    <row r="18" spans="1:7" ht="13.5" customHeight="1" x14ac:dyDescent="0.4">
      <c r="C18" s="26" t="s">
        <v>12</v>
      </c>
      <c r="D18" s="28"/>
      <c r="E18" s="1">
        <v>456500</v>
      </c>
      <c r="F18" s="1">
        <v>944198.4</v>
      </c>
      <c r="G18" s="1">
        <v>566894.59200000006</v>
      </c>
    </row>
    <row r="19" spans="1:7" ht="13.5" customHeight="1" x14ac:dyDescent="0.4">
      <c r="C19" s="26" t="s">
        <v>13</v>
      </c>
      <c r="D19" s="28"/>
      <c r="E19" s="1">
        <v>439285</v>
      </c>
      <c r="F19" s="1">
        <v>621713.6</v>
      </c>
      <c r="G19" s="1">
        <v>371107.96799999999</v>
      </c>
    </row>
    <row r="20" spans="1:7" ht="13.5" customHeight="1" x14ac:dyDescent="0.4">
      <c r="C20" s="26" t="s">
        <v>14</v>
      </c>
      <c r="D20" s="28"/>
      <c r="E20" s="1">
        <v>1668387</v>
      </c>
      <c r="F20" s="1">
        <v>3201651.52</v>
      </c>
      <c r="G20" s="1">
        <v>2409453.3376000002</v>
      </c>
    </row>
    <row r="21" spans="1:7" ht="13.5" customHeight="1" x14ac:dyDescent="0.4">
      <c r="C21" s="26" t="s">
        <v>27</v>
      </c>
      <c r="D21" s="28"/>
      <c r="E21" s="1">
        <v>463324</v>
      </c>
      <c r="F21" s="1">
        <v>444791.03999999998</v>
      </c>
      <c r="G21" s="1">
        <v>391416.1152</v>
      </c>
    </row>
    <row r="22" spans="1:7" ht="13.5" customHeight="1" x14ac:dyDescent="0.4">
      <c r="C22" s="26" t="s">
        <v>15</v>
      </c>
      <c r="D22" s="28"/>
      <c r="E22" s="1">
        <v>373206</v>
      </c>
      <c r="F22" s="1">
        <v>258277.76000000001</v>
      </c>
      <c r="G22" s="1">
        <v>315284.42879999999</v>
      </c>
    </row>
    <row r="23" spans="1:7" ht="13.5" customHeight="1" thickBot="1" x14ac:dyDescent="0.45">
      <c r="C23" s="26" t="s">
        <v>28</v>
      </c>
      <c r="D23" s="28"/>
      <c r="E23" s="2">
        <v>0</v>
      </c>
      <c r="F23" s="2">
        <v>650120</v>
      </c>
      <c r="G23" s="2">
        <v>970130</v>
      </c>
    </row>
    <row r="24" spans="1:7" ht="13.5" customHeight="1" thickBot="1" x14ac:dyDescent="0.45">
      <c r="C24" s="26" t="s">
        <v>16</v>
      </c>
      <c r="D24" s="27"/>
      <c r="E24" s="11">
        <v>912793</v>
      </c>
      <c r="F24" s="12">
        <v>70281.279999999999</v>
      </c>
      <c r="G24" s="13">
        <v>771127.52639999997</v>
      </c>
    </row>
    <row r="25" spans="1:7" ht="7.5" customHeight="1" x14ac:dyDescent="0.4"/>
    <row r="26" spans="1:7" s="31" customFormat="1" ht="20.100000000000001" customHeight="1" x14ac:dyDescent="0.4">
      <c r="A26" s="29" t="s">
        <v>22</v>
      </c>
      <c r="B26" s="30"/>
    </row>
    <row r="27" spans="1:7" x14ac:dyDescent="0.4">
      <c r="B27" s="18" t="s">
        <v>23</v>
      </c>
      <c r="G27" s="22" t="s">
        <v>1</v>
      </c>
    </row>
    <row r="28" spans="1:7" ht="13.5" customHeight="1" x14ac:dyDescent="0.4">
      <c r="C28" s="73" t="s">
        <v>2</v>
      </c>
      <c r="D28" s="74"/>
      <c r="E28" s="77" t="s">
        <v>3</v>
      </c>
      <c r="F28" s="78"/>
      <c r="G28" s="79"/>
    </row>
    <row r="29" spans="1:7" ht="13.5" customHeight="1" thickBot="1" x14ac:dyDescent="0.45">
      <c r="C29" s="75"/>
      <c r="D29" s="76"/>
      <c r="E29" s="23" t="s">
        <v>4</v>
      </c>
      <c r="F29" s="23" t="s">
        <v>5</v>
      </c>
      <c r="G29" s="23" t="s">
        <v>6</v>
      </c>
    </row>
    <row r="30" spans="1:7" ht="13.5" customHeight="1" thickBot="1" x14ac:dyDescent="0.45">
      <c r="C30" s="26" t="s">
        <v>29</v>
      </c>
      <c r="D30" s="27"/>
      <c r="E30" s="105">
        <v>500000</v>
      </c>
      <c r="F30" s="106">
        <v>500000</v>
      </c>
      <c r="G30" s="107">
        <v>300000</v>
      </c>
    </row>
    <row r="31" spans="1:7" ht="13.5" customHeight="1" thickBot="1" x14ac:dyDescent="0.45">
      <c r="C31" s="82" t="s">
        <v>24</v>
      </c>
      <c r="D31" s="81"/>
      <c r="E31" s="105"/>
      <c r="F31" s="106"/>
      <c r="G31" s="107"/>
    </row>
    <row r="32" spans="1:7" x14ac:dyDescent="0.4">
      <c r="C32" s="32" t="s">
        <v>30</v>
      </c>
    </row>
    <row r="33" spans="1:8" x14ac:dyDescent="0.4">
      <c r="A33" s="33"/>
      <c r="B33" s="33"/>
      <c r="C33" s="33"/>
      <c r="D33" s="33"/>
      <c r="E33" s="33"/>
      <c r="F33" s="33"/>
      <c r="G33" s="33"/>
      <c r="H33" s="33"/>
    </row>
    <row r="34" spans="1:8" x14ac:dyDescent="0.4">
      <c r="A34" s="34" t="s">
        <v>31</v>
      </c>
    </row>
    <row r="35" spans="1:8" ht="13.5" customHeight="1" thickBot="1" x14ac:dyDescent="0.45">
      <c r="A35" s="70"/>
      <c r="B35" s="71"/>
      <c r="C35" s="71"/>
      <c r="D35" s="72"/>
      <c r="E35" s="35" t="s">
        <v>33</v>
      </c>
      <c r="F35" s="36" t="s">
        <v>34</v>
      </c>
      <c r="G35" s="36" t="s">
        <v>35</v>
      </c>
      <c r="H35" s="37"/>
    </row>
    <row r="36" spans="1:8" ht="13.5" customHeight="1" thickTop="1" x14ac:dyDescent="0.4">
      <c r="A36" s="90" t="s">
        <v>36</v>
      </c>
      <c r="B36" s="91"/>
      <c r="C36" s="91"/>
      <c r="D36" s="92"/>
      <c r="E36" s="38">
        <f>E14</f>
        <v>15000</v>
      </c>
      <c r="F36" s="39">
        <f>F14</f>
        <v>-15320</v>
      </c>
      <c r="G36" s="39">
        <f>G14</f>
        <v>0</v>
      </c>
      <c r="H36" s="37"/>
    </row>
    <row r="37" spans="1:8" ht="13.5" customHeight="1" x14ac:dyDescent="0.4">
      <c r="A37" s="84" t="s">
        <v>37</v>
      </c>
      <c r="B37" s="85"/>
      <c r="C37" s="85"/>
      <c r="D37" s="86"/>
      <c r="E37" s="40">
        <f>E31</f>
        <v>0</v>
      </c>
      <c r="F37" s="41">
        <f>F31</f>
        <v>0</v>
      </c>
      <c r="G37" s="41">
        <f>G31</f>
        <v>0</v>
      </c>
      <c r="H37" s="37"/>
    </row>
    <row r="38" spans="1:8" ht="13.5" customHeight="1" x14ac:dyDescent="0.4">
      <c r="A38" s="84" t="s">
        <v>46</v>
      </c>
      <c r="B38" s="85"/>
      <c r="C38" s="85"/>
      <c r="D38" s="86"/>
      <c r="E38" s="40">
        <f>E24-E30</f>
        <v>412793</v>
      </c>
      <c r="F38" s="42">
        <f>F24-F30</f>
        <v>-429718.72</v>
      </c>
      <c r="G38" s="42">
        <f>G24-G30</f>
        <v>471127.52639999997</v>
      </c>
      <c r="H38" s="37"/>
    </row>
    <row r="39" spans="1:8" ht="13.5" customHeight="1" x14ac:dyDescent="0.4">
      <c r="A39" s="87" t="s">
        <v>38</v>
      </c>
      <c r="B39" s="88"/>
      <c r="C39" s="88"/>
      <c r="D39" s="89"/>
      <c r="E39" s="67">
        <f>E12-E13</f>
        <v>373391</v>
      </c>
      <c r="F39" s="69">
        <f>F12-F13</f>
        <v>-114656</v>
      </c>
      <c r="G39" s="68">
        <f>G12-G13</f>
        <v>-60587</v>
      </c>
      <c r="H39" s="37"/>
    </row>
    <row r="40" spans="1:8" ht="13.5" customHeight="1" x14ac:dyDescent="0.4">
      <c r="A40" s="43"/>
      <c r="B40" s="43"/>
      <c r="C40" s="43"/>
      <c r="D40" s="43"/>
      <c r="E40" s="44"/>
      <c r="F40" s="44"/>
      <c r="G40" s="44"/>
      <c r="H40" s="45"/>
    </row>
    <row r="41" spans="1:8" ht="13.5" customHeight="1" x14ac:dyDescent="0.4">
      <c r="A41" s="43"/>
      <c r="B41" s="43"/>
      <c r="C41" s="43"/>
      <c r="D41" s="43"/>
      <c r="E41" s="44"/>
      <c r="F41" s="44"/>
      <c r="G41" s="44"/>
      <c r="H41" s="45"/>
    </row>
    <row r="42" spans="1:8" ht="13.5" customHeight="1" thickBot="1" x14ac:dyDescent="0.45">
      <c r="B42" s="46"/>
      <c r="C42" t="s">
        <v>32</v>
      </c>
    </row>
    <row r="43" spans="1:8" ht="13.5" customHeight="1" thickBot="1" x14ac:dyDescent="0.45">
      <c r="A43" s="70" t="s">
        <v>39</v>
      </c>
      <c r="B43" s="71"/>
      <c r="C43" s="83"/>
      <c r="D43" s="36" t="s">
        <v>40</v>
      </c>
      <c r="E43" s="47" t="s">
        <v>33</v>
      </c>
      <c r="F43" s="36" t="s">
        <v>34</v>
      </c>
      <c r="G43" s="48" t="s">
        <v>35</v>
      </c>
      <c r="H43" s="49" t="s">
        <v>40</v>
      </c>
    </row>
    <row r="44" spans="1:8" ht="13.5" customHeight="1" thickTop="1" x14ac:dyDescent="0.4">
      <c r="A44" s="93" t="s">
        <v>41</v>
      </c>
      <c r="B44" s="94"/>
      <c r="C44" s="95"/>
      <c r="D44" s="50">
        <v>-2</v>
      </c>
      <c r="E44" s="51">
        <f>IF(E36&lt;0,-2,)</f>
        <v>0</v>
      </c>
      <c r="F44" s="50">
        <f>IF(F36&lt;0,-2,)</f>
        <v>-2</v>
      </c>
      <c r="G44" s="52">
        <f>IF(G36&lt;0,-2,)</f>
        <v>0</v>
      </c>
      <c r="H44" s="53">
        <f>E44+F44+G44</f>
        <v>-2</v>
      </c>
    </row>
    <row r="45" spans="1:8" ht="13.5" customHeight="1" x14ac:dyDescent="0.4">
      <c r="A45" s="96" t="s">
        <v>42</v>
      </c>
      <c r="B45" s="97"/>
      <c r="C45" s="98"/>
      <c r="D45" s="54">
        <v>-1</v>
      </c>
      <c r="E45" s="51">
        <f>IF(E37&lt;0,-1,)</f>
        <v>0</v>
      </c>
      <c r="F45" s="50">
        <f>IF(F37&lt;0,-1,)</f>
        <v>0</v>
      </c>
      <c r="G45" s="52">
        <f>IF(G37&lt;0,-1,)</f>
        <v>0</v>
      </c>
      <c r="H45" s="55">
        <f>E45+F45+G45</f>
        <v>0</v>
      </c>
    </row>
    <row r="46" spans="1:8" ht="13.5" customHeight="1" x14ac:dyDescent="0.4">
      <c r="A46" s="96" t="s">
        <v>47</v>
      </c>
      <c r="B46" s="97"/>
      <c r="C46" s="98"/>
      <c r="D46" s="54">
        <v>-3</v>
      </c>
      <c r="E46" s="51">
        <f>IF(E38&lt;0,-3,)</f>
        <v>0</v>
      </c>
      <c r="F46" s="50">
        <f>IF(F38&lt;0,-3,)</f>
        <v>-3</v>
      </c>
      <c r="G46" s="52">
        <f>IF(G38&lt;0,-3,)</f>
        <v>0</v>
      </c>
      <c r="H46" s="55">
        <f>E46+F46+G46</f>
        <v>-3</v>
      </c>
    </row>
    <row r="47" spans="1:8" ht="13.5" customHeight="1" x14ac:dyDescent="0.4">
      <c r="A47" s="99" t="s">
        <v>43</v>
      </c>
      <c r="B47" s="100"/>
      <c r="C47" s="101"/>
      <c r="D47" s="56">
        <v>-1</v>
      </c>
      <c r="E47" s="51">
        <f>IF(E39&lt;0,-1,)</f>
        <v>0</v>
      </c>
      <c r="F47" s="50">
        <f>IF(F39&lt;0,-1,)</f>
        <v>-1</v>
      </c>
      <c r="G47" s="52">
        <f>IF(G39&lt;0,-1,)</f>
        <v>-1</v>
      </c>
      <c r="H47" s="57">
        <f>E47+F47+G47</f>
        <v>-2</v>
      </c>
    </row>
    <row r="48" spans="1:8" ht="13.5" customHeight="1" x14ac:dyDescent="0.4">
      <c r="A48" s="102"/>
      <c r="B48" s="103"/>
      <c r="C48" s="104"/>
      <c r="D48" s="58"/>
      <c r="E48" s="59"/>
      <c r="F48" s="59"/>
      <c r="G48" s="58" t="s">
        <v>44</v>
      </c>
      <c r="H48" s="60">
        <f>SUM(H44:H47)</f>
        <v>-7</v>
      </c>
    </row>
    <row r="49" spans="1:8" ht="13.5" customHeight="1" thickBot="1" x14ac:dyDescent="0.45">
      <c r="A49" s="45"/>
      <c r="B49" s="45"/>
      <c r="C49" s="45"/>
      <c r="D49" s="61"/>
      <c r="E49" s="61"/>
      <c r="F49" s="61"/>
      <c r="G49" s="62" t="s">
        <v>45</v>
      </c>
      <c r="H49" s="63">
        <f>10+H48</f>
        <v>3</v>
      </c>
    </row>
    <row r="50" spans="1:8" ht="19.5" thickBot="1" x14ac:dyDescent="0.45">
      <c r="A50" s="46"/>
      <c r="B50" s="46"/>
      <c r="C50" s="46"/>
    </row>
    <row r="51" spans="1:8" ht="19.5" thickBot="1" x14ac:dyDescent="0.45">
      <c r="A51" s="46"/>
      <c r="B51" s="46"/>
      <c r="C51" s="46"/>
      <c r="F51" s="64" t="s">
        <v>39</v>
      </c>
      <c r="G51" s="65">
        <f>H49</f>
        <v>3</v>
      </c>
      <c r="H51" s="66" t="str">
        <f>IF(G51&gt;=1,"申請可","申請不可")</f>
        <v>申請可</v>
      </c>
    </row>
  </sheetData>
  <sheetProtection algorithmName="SHA-512" hashValue="xOfuMaDbWbLI749iUfPef7gEii1vPxSWLrO1Fp1w9uxcFBqDr2XOs+OUPAIyLkLl115TftJEc4D7FLslf/OKvw==" saltValue="Vm5mFOdl4SP2iN6lHOLn2w==" spinCount="100000" sheet="1" objects="1" scenarios="1" formatCells="0"/>
  <mergeCells count="17">
    <mergeCell ref="A44:C44"/>
    <mergeCell ref="A45:C45"/>
    <mergeCell ref="A46:C46"/>
    <mergeCell ref="A47:C47"/>
    <mergeCell ref="A48:C48"/>
    <mergeCell ref="A43:C43"/>
    <mergeCell ref="A38:D38"/>
    <mergeCell ref="A39:D39"/>
    <mergeCell ref="A36:D36"/>
    <mergeCell ref="A37:D37"/>
    <mergeCell ref="A35:D35"/>
    <mergeCell ref="C9:D10"/>
    <mergeCell ref="E9:G9"/>
    <mergeCell ref="C12:D12"/>
    <mergeCell ref="C31:D31"/>
    <mergeCell ref="C28:D29"/>
    <mergeCell ref="E28:G28"/>
  </mergeCells>
  <phoneticPr fontId="8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決算評価チェックシート</vt:lpstr>
      <vt:lpstr>決算評価チェックシート!Print_Area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寛子</dc:creator>
  <cp:lastModifiedBy>高橋 寛子</cp:lastModifiedBy>
  <cp:lastPrinted>2023-10-15T11:37:31Z</cp:lastPrinted>
  <dcterms:created xsi:type="dcterms:W3CDTF">2023-10-15T11:20:27Z</dcterms:created>
  <dcterms:modified xsi:type="dcterms:W3CDTF">2023-10-16T08:37:56Z</dcterms:modified>
</cp:coreProperties>
</file>